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accserver1\Publica\TEMAS A DESARROLLAR\PAGINA WEB ACC\"/>
    </mc:Choice>
  </mc:AlternateContent>
  <xr:revisionPtr revIDLastSave="0" documentId="8_{2F8DB8C8-1D3B-498E-8A9A-6014CB83EB62}" xr6:coauthVersionLast="47" xr6:coauthVersionMax="47" xr10:uidLastSave="{00000000-0000-0000-0000-000000000000}"/>
  <bookViews>
    <workbookView xWindow="-103" yWindow="-103" windowWidth="16663" windowHeight="8863" activeTab="1" xr2:uid="{00000000-000D-0000-FFFF-FFFF00000000}"/>
  </bookViews>
  <sheets>
    <sheet name="Ventas (B+P)" sheetId="9" r:id="rId1"/>
    <sheet name="Compras (But+Mez Cupo y Extra) " sheetId="5" r:id="rId2"/>
    <sheet name="Compras (Propano)" sheetId="7" r:id="rId3"/>
  </sheets>
  <definedNames>
    <definedName name="_xlnm._FilterDatabase" localSheetId="1" hidden="1">'Compras (But+Mez Cupo y Extra) '!$A$5:$AC$34</definedName>
    <definedName name="_xlnm._FilterDatabase" localSheetId="2" hidden="1">'Compras (Propano)'!$A$5:$O$38</definedName>
    <definedName name="_xlnm.Print_Area" localSheetId="1">'Compras (But+Mez Cupo y Extra) '!$A$1:$AC$36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6" i="5" l="1"/>
  <c r="Z26" i="5"/>
  <c r="F3" i="7" l="1"/>
  <c r="F3" i="9"/>
  <c r="F3" i="5"/>
  <c r="U41" i="9" l="1"/>
  <c r="V41" i="9"/>
  <c r="W41" i="9"/>
  <c r="X41" i="9"/>
  <c r="Y41" i="9"/>
  <c r="K38" i="7"/>
  <c r="L38" i="7"/>
  <c r="M38" i="7"/>
  <c r="T34" i="5"/>
  <c r="U34" i="5"/>
  <c r="V34" i="5"/>
  <c r="W34" i="5"/>
  <c r="X34" i="5"/>
  <c r="Y34" i="5"/>
  <c r="Z8" i="9" l="1"/>
  <c r="Z9" i="9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Z26" i="9"/>
  <c r="Z27" i="9"/>
  <c r="Z28" i="9"/>
  <c r="Z29" i="9"/>
  <c r="Z30" i="9"/>
  <c r="Z31" i="9"/>
  <c r="Z32" i="9"/>
  <c r="Z33" i="9"/>
  <c r="Z34" i="9"/>
  <c r="Z35" i="9"/>
  <c r="Z36" i="9"/>
  <c r="Z37" i="9"/>
  <c r="Z38" i="9"/>
  <c r="Z39" i="9"/>
  <c r="Z40" i="9"/>
  <c r="Z7" i="9"/>
  <c r="N7" i="7"/>
  <c r="N8" i="7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6" i="7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7" i="5"/>
  <c r="AA28" i="5"/>
  <c r="AA29" i="5"/>
  <c r="AA30" i="5"/>
  <c r="AA31" i="5"/>
  <c r="AA32" i="5"/>
  <c r="AA33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3" i="5"/>
  <c r="Z24" i="5"/>
  <c r="Z25" i="5"/>
  <c r="Z27" i="5"/>
  <c r="Z28" i="5"/>
  <c r="Z29" i="5"/>
  <c r="Z30" i="5"/>
  <c r="Z31" i="5"/>
  <c r="Z32" i="5"/>
  <c r="Z33" i="5"/>
  <c r="AA7" i="5"/>
  <c r="Z7" i="5"/>
  <c r="C41" i="9" l="1"/>
  <c r="D41" i="9"/>
  <c r="E41" i="9"/>
  <c r="F41" i="9"/>
  <c r="G41" i="9"/>
  <c r="H41" i="9"/>
  <c r="I41" i="9"/>
  <c r="J41" i="9"/>
  <c r="K41" i="9"/>
  <c r="L41" i="9"/>
  <c r="M41" i="9"/>
  <c r="N41" i="9"/>
  <c r="O41" i="9"/>
  <c r="P41" i="9"/>
  <c r="Q41" i="9"/>
  <c r="R41" i="9"/>
  <c r="S41" i="9"/>
  <c r="T41" i="9"/>
  <c r="B41" i="9"/>
  <c r="Z41" i="9" l="1"/>
  <c r="AA26" i="9" s="1"/>
  <c r="AA34" i="9" l="1"/>
  <c r="AA13" i="9"/>
  <c r="AA37" i="9"/>
  <c r="AA19" i="9"/>
  <c r="AA38" i="9"/>
  <c r="AA35" i="9"/>
  <c r="AA11" i="9"/>
  <c r="AA33" i="9"/>
  <c r="AA25" i="9"/>
  <c r="AA12" i="9"/>
  <c r="AA28" i="9"/>
  <c r="AA18" i="9"/>
  <c r="AA27" i="9"/>
  <c r="AA21" i="9"/>
  <c r="AA36" i="9"/>
  <c r="AA7" i="9"/>
  <c r="AA20" i="9"/>
  <c r="AA32" i="9"/>
  <c r="AA17" i="9"/>
  <c r="AA9" i="9"/>
  <c r="AA16" i="9"/>
  <c r="AA40" i="9"/>
  <c r="AA23" i="9"/>
  <c r="AA30" i="9"/>
  <c r="AA39" i="9"/>
  <c r="AA10" i="9"/>
  <c r="AA14" i="9"/>
  <c r="AA15" i="9"/>
  <c r="AA22" i="9"/>
  <c r="AA29" i="9"/>
  <c r="AA24" i="9"/>
  <c r="AA31" i="9"/>
  <c r="AA8" i="9"/>
  <c r="AA41" i="9"/>
  <c r="J38" i="7"/>
  <c r="I38" i="7"/>
  <c r="H38" i="7"/>
  <c r="G38" i="7"/>
  <c r="F38" i="7"/>
  <c r="E38" i="7"/>
  <c r="D38" i="7"/>
  <c r="C38" i="7"/>
  <c r="B38" i="7"/>
  <c r="N38" i="7" l="1"/>
  <c r="O34" i="7" l="1"/>
  <c r="O31" i="7"/>
  <c r="O13" i="7"/>
  <c r="O15" i="7"/>
  <c r="O14" i="7"/>
  <c r="O38" i="7"/>
  <c r="O11" i="7"/>
  <c r="O35" i="7"/>
  <c r="O30" i="7"/>
  <c r="O28" i="7"/>
  <c r="O33" i="7"/>
  <c r="O26" i="7"/>
  <c r="O8" i="7"/>
  <c r="O7" i="7"/>
  <c r="O32" i="7"/>
  <c r="O6" i="7"/>
  <c r="O23" i="7"/>
  <c r="O21" i="7"/>
  <c r="O18" i="7"/>
  <c r="O25" i="7"/>
  <c r="O17" i="7"/>
  <c r="O16" i="7"/>
  <c r="O12" i="7"/>
  <c r="O24" i="7"/>
  <c r="O10" i="7"/>
  <c r="O9" i="7"/>
  <c r="O27" i="7"/>
  <c r="O36" i="7"/>
  <c r="O22" i="7"/>
  <c r="O37" i="7"/>
  <c r="O29" i="7"/>
  <c r="O19" i="7"/>
  <c r="O20" i="7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B8" i="5" l="1"/>
  <c r="AB7" i="5"/>
  <c r="AB32" i="5"/>
  <c r="AB19" i="5"/>
  <c r="AB10" i="5"/>
  <c r="AB14" i="5"/>
  <c r="AB28" i="5"/>
  <c r="AB21" i="5"/>
  <c r="AB13" i="5"/>
  <c r="AB27" i="5"/>
  <c r="AB30" i="5"/>
  <c r="AB23" i="5"/>
  <c r="AB33" i="5"/>
  <c r="AB31" i="5"/>
  <c r="AB29" i="5"/>
  <c r="AB26" i="5"/>
  <c r="AB25" i="5"/>
  <c r="AB24" i="5"/>
  <c r="AB22" i="5"/>
  <c r="AB20" i="5"/>
  <c r="AB18" i="5"/>
  <c r="AB17" i="5"/>
  <c r="AB15" i="5"/>
  <c r="AB12" i="5"/>
  <c r="AB11" i="5"/>
  <c r="Z34" i="5"/>
  <c r="AC31" i="5" s="1"/>
  <c r="AB9" i="5"/>
  <c r="AC8" i="5" l="1"/>
  <c r="AC16" i="5"/>
  <c r="AC26" i="5"/>
  <c r="AC9" i="5"/>
  <c r="AC19" i="5"/>
  <c r="AC29" i="5"/>
  <c r="AC12" i="5"/>
  <c r="AC22" i="5"/>
  <c r="AC30" i="5"/>
  <c r="AC15" i="5"/>
  <c r="AC23" i="5"/>
  <c r="AC32" i="5"/>
  <c r="AC33" i="5"/>
  <c r="AC10" i="5"/>
  <c r="AC13" i="5"/>
  <c r="AC17" i="5"/>
  <c r="AC20" i="5"/>
  <c r="AC24" i="5"/>
  <c r="AC27" i="5"/>
  <c r="AC34" i="5"/>
  <c r="AC7" i="5"/>
  <c r="AC11" i="5"/>
  <c r="AC14" i="5"/>
  <c r="AC18" i="5"/>
  <c r="AC21" i="5"/>
  <c r="AC25" i="5"/>
  <c r="AC28" i="5"/>
  <c r="S34" i="5"/>
  <c r="AA34" i="5"/>
  <c r="AB16" i="5" l="1"/>
  <c r="AB34" i="5" s="1"/>
</calcChain>
</file>

<file path=xl/sharedStrings.xml><?xml version="1.0" encoding="utf-8"?>
<sst xmlns="http://schemas.openxmlformats.org/spreadsheetml/2006/main" count="214" uniqueCount="72">
  <si>
    <t>AMARILLA GAS S.A</t>
  </si>
  <si>
    <t>ENERO</t>
  </si>
  <si>
    <t>BRAGAS S.A.C.I.F.I.A.</t>
  </si>
  <si>
    <t>DI MARCO S.A.</t>
  </si>
  <si>
    <t>DISTRIBUIDORA LIDERGAS</t>
  </si>
  <si>
    <t>DOLORES GAS S.A.</t>
  </si>
  <si>
    <t>FUTURO GAS SOCIEDAD ANóNIMA.</t>
  </si>
  <si>
    <t>GAS ARECO S.A.C.I.</t>
  </si>
  <si>
    <t>GAS ARGENTINO SRL</t>
  </si>
  <si>
    <t>GAS TRELEW S.A.</t>
  </si>
  <si>
    <t>ITALGAS S.A.</t>
  </si>
  <si>
    <t>KARPINO S.A.</t>
  </si>
  <si>
    <t>LAS VARILLAS GAS SACI</t>
  </si>
  <si>
    <t>NATURAL GAS S.A.</t>
  </si>
  <si>
    <t>PROPANORTE S.A.C.I.F.</t>
  </si>
  <si>
    <t>RECURSOS Y ENERGIA FORMOSA S.A.</t>
  </si>
  <si>
    <t>SOUTHPOLE</t>
  </si>
  <si>
    <t>SPECIAL GAS S.A.</t>
  </si>
  <si>
    <t>SURGAS S.A.</t>
  </si>
  <si>
    <t>YPF GAS S.A.</t>
  </si>
  <si>
    <t>MOLLE GAS S.R.L.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</si>
  <si>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</si>
  <si>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</si>
  <si>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</si>
  <si>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</si>
  <si>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</si>
  <si>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</si>
  <si>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</si>
  <si>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</si>
  <si>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EMPRESA</t>
  </si>
  <si>
    <t>TOTAL</t>
  </si>
  <si>
    <t>COOP. MISCOOP</t>
  </si>
  <si>
    <t>COOP. UCOOP</t>
  </si>
  <si>
    <t>COOP. GALVEZ</t>
  </si>
  <si>
    <t>COOP. CEMDO</t>
  </si>
  <si>
    <t>COOP. SANTA ROSA</t>
  </si>
  <si>
    <t>CUPO</t>
  </si>
  <si>
    <t>EXTRA CUPO</t>
  </si>
  <si>
    <t>SUBTOTAL</t>
  </si>
  <si>
    <t>OCTUBRE</t>
  </si>
  <si>
    <t xml:space="preserve">COOP. FÁB. LABOULAYE </t>
  </si>
  <si>
    <t>COOP. ENERG ELÉCT. LAS VARILLAS</t>
  </si>
  <si>
    <t xml:space="preserve">COOP. LA REGIONAL </t>
  </si>
  <si>
    <t>COOP. EL BOLSÓN</t>
  </si>
  <si>
    <t>COOP. DE PROV. DE ORIENTE LMTD</t>
  </si>
  <si>
    <t>Vol. Res 844</t>
  </si>
  <si>
    <t>ONDA GAS</t>
  </si>
  <si>
    <t>SARTINI GAS SRL</t>
  </si>
  <si>
    <t>% PART.</t>
  </si>
  <si>
    <t>BUTANO</t>
  </si>
  <si>
    <t>PROPANO</t>
  </si>
  <si>
    <t>Algunas empresas no registran valores</t>
  </si>
  <si>
    <t>*Los datos son extraídos de la página de la Secretaría de Energía. Los mismos pueden sufrir modificaciones.</t>
  </si>
  <si>
    <t>Cupo</t>
  </si>
  <si>
    <t>Extra Cupo</t>
  </si>
  <si>
    <t>NOV</t>
  </si>
  <si>
    <t>DIC</t>
  </si>
  <si>
    <t xml:space="preserve">CAÑUELAS GAS </t>
  </si>
  <si>
    <t xml:space="preserve">MERCADO VOLUMEN Tn/. GLP </t>
  </si>
  <si>
    <t xml:space="preserve">COMPRAS PROPANO </t>
  </si>
  <si>
    <t xml:space="preserve">COMPRAS BUTANO y MEZCLA + EXTRA CUPO </t>
  </si>
  <si>
    <t>VENTAS BUTANO Y PROPANO</t>
  </si>
  <si>
    <t>REC. Y ENERGÍA FORMOSA S.A.</t>
  </si>
  <si>
    <t>GAS ARGENTINO S.R.L.</t>
  </si>
  <si>
    <t>COOP. MAXIMO PAZ (granelera)</t>
  </si>
  <si>
    <t>ONDA GAS (granelera)</t>
  </si>
  <si>
    <t>NOVIEMBRE</t>
  </si>
  <si>
    <t>DICIEMBRE</t>
  </si>
  <si>
    <t>REGIÓN GAS SA</t>
  </si>
  <si>
    <t xml:space="preserve">Última actualización: </t>
  </si>
  <si>
    <t xml:space="preserve">PERÍODO: ENERO A DICIEMBRE </t>
  </si>
  <si>
    <t>AÑO: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</si>
</sst>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u/>
      <sz val="8"/>
      <color theme="1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theme="4" tint="-0.24994659260841701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13" xfId="0" applyFont="1" applyBorder="1"/>
    <xf numFmtId="0" fontId="1" fillId="0" borderId="14" xfId="0" applyFont="1" applyBorder="1"/>
    <xf numFmtId="2" fontId="1" fillId="0" borderId="22" xfId="0" applyNumberFormat="1" applyFont="1" applyBorder="1"/>
    <xf numFmtId="0" fontId="1" fillId="0" borderId="22" xfId="0" applyFont="1" applyBorder="1"/>
    <xf numFmtId="0" fontId="1" fillId="0" borderId="10" xfId="0" applyFont="1" applyBorder="1"/>
    <xf numFmtId="0" fontId="1" fillId="0" borderId="33" xfId="0" applyFont="1" applyBorder="1"/>
    <xf numFmtId="0" fontId="1" fillId="0" borderId="31" xfId="0" applyFont="1" applyBorder="1"/>
    <xf numFmtId="4" fontId="1" fillId="0" borderId="10" xfId="0" applyNumberFormat="1" applyFont="1" applyBorder="1"/>
    <xf numFmtId="0" fontId="1" fillId="0" borderId="27" xfId="0" applyFont="1" applyBorder="1"/>
    <xf numFmtId="0" fontId="1" fillId="0" borderId="16" xfId="0" applyFont="1" applyBorder="1"/>
    <xf numFmtId="2" fontId="1" fillId="0" borderId="10" xfId="0" applyNumberFormat="1" applyFont="1" applyBorder="1"/>
    <xf numFmtId="2" fontId="1" fillId="0" borderId="13" xfId="0" applyNumberFormat="1" applyFont="1" applyBorder="1"/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/>
    <xf numFmtId="10" fontId="3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right" vertical="center"/>
    </xf>
    <xf numFmtId="16" fontId="3" fillId="0" borderId="0" xfId="0" applyNumberFormat="1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5" fillId="0" borderId="0" xfId="0" applyFont="1"/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/>
    </xf>
    <xf numFmtId="4" fontId="3" fillId="0" borderId="20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4" fontId="3" fillId="0" borderId="21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right" vertical="center"/>
    </xf>
    <xf numFmtId="4" fontId="3" fillId="0" borderId="25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horizontal="right" vertical="center"/>
    </xf>
    <xf numFmtId="4" fontId="6" fillId="2" borderId="28" xfId="0" applyNumberFormat="1" applyFont="1" applyFill="1" applyBorder="1" applyAlignment="1">
      <alignment horizontal="right" vertical="center"/>
    </xf>
    <xf numFmtId="10" fontId="6" fillId="0" borderId="4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left"/>
    </xf>
    <xf numFmtId="4" fontId="3" fillId="0" borderId="10" xfId="0" applyNumberFormat="1" applyFont="1" applyBorder="1" applyAlignment="1">
      <alignment horizontal="right" vertical="center"/>
    </xf>
    <xf numFmtId="4" fontId="3" fillId="0" borderId="14" xfId="0" applyNumberFormat="1" applyFont="1" applyBorder="1" applyAlignment="1">
      <alignment horizontal="right" vertical="center"/>
    </xf>
    <xf numFmtId="4" fontId="6" fillId="2" borderId="26" xfId="0" applyNumberFormat="1" applyFont="1" applyFill="1" applyBorder="1" applyAlignment="1">
      <alignment horizontal="right" vertical="center"/>
    </xf>
    <xf numFmtId="10" fontId="6" fillId="0" borderId="34" xfId="0" applyNumberFormat="1" applyFont="1" applyBorder="1" applyAlignment="1">
      <alignment horizontal="right" vertical="center"/>
    </xf>
    <xf numFmtId="4" fontId="3" fillId="0" borderId="27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horizontal="left"/>
    </xf>
    <xf numFmtId="0" fontId="8" fillId="0" borderId="0" xfId="0" applyFont="1" applyAlignment="1">
      <alignment horizontal="left"/>
    </xf>
    <xf numFmtId="4" fontId="3" fillId="0" borderId="16" xfId="0" applyNumberFormat="1" applyFont="1" applyBorder="1" applyAlignment="1">
      <alignment horizontal="right" vertical="center"/>
    </xf>
    <xf numFmtId="4" fontId="3" fillId="0" borderId="31" xfId="0" applyNumberFormat="1" applyFont="1" applyBorder="1" applyAlignment="1">
      <alignment horizontal="right" vertical="center"/>
    </xf>
    <xf numFmtId="4" fontId="3" fillId="0" borderId="30" xfId="0" applyNumberFormat="1" applyFont="1" applyBorder="1" applyAlignment="1">
      <alignment horizontal="right" vertical="center"/>
    </xf>
    <xf numFmtId="0" fontId="3" fillId="0" borderId="15" xfId="0" applyFont="1" applyBorder="1" applyAlignment="1">
      <alignment horizontal="left"/>
    </xf>
    <xf numFmtId="4" fontId="3" fillId="0" borderId="15" xfId="0" applyNumberFormat="1" applyFont="1" applyBorder="1" applyAlignment="1">
      <alignment horizontal="right" vertical="center"/>
    </xf>
    <xf numFmtId="4" fontId="3" fillId="0" borderId="32" xfId="0" applyNumberFormat="1" applyFont="1" applyBorder="1" applyAlignment="1">
      <alignment horizontal="right" vertical="center"/>
    </xf>
    <xf numFmtId="4" fontId="3" fillId="0" borderId="39" xfId="0" applyNumberFormat="1" applyFont="1" applyBorder="1" applyAlignment="1">
      <alignment horizontal="right" vertical="center"/>
    </xf>
    <xf numFmtId="4" fontId="6" fillId="2" borderId="41" xfId="0" applyNumberFormat="1" applyFont="1" applyFill="1" applyBorder="1" applyAlignment="1">
      <alignment horizontal="right" vertical="center"/>
    </xf>
    <xf numFmtId="10" fontId="6" fillId="0" borderId="37" xfId="0" applyNumberFormat="1" applyFont="1" applyBorder="1" applyAlignment="1">
      <alignment horizontal="right" vertical="center"/>
    </xf>
    <xf numFmtId="0" fontId="6" fillId="2" borderId="3" xfId="0" applyFont="1" applyFill="1" applyBorder="1" applyAlignment="1">
      <alignment horizontal="center"/>
    </xf>
    <xf numFmtId="4" fontId="6" fillId="2" borderId="6" xfId="0" applyNumberFormat="1" applyFont="1" applyFill="1" applyBorder="1" applyAlignment="1">
      <alignment horizontal="right" vertical="center"/>
    </xf>
    <xf numFmtId="4" fontId="6" fillId="2" borderId="11" xfId="0" applyNumberFormat="1" applyFont="1" applyFill="1" applyBorder="1" applyAlignment="1">
      <alignment horizontal="right" vertical="center"/>
    </xf>
    <xf numFmtId="10" fontId="6" fillId="0" borderId="1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8" fillId="0" borderId="0" xfId="0" applyFont="1"/>
    <xf numFmtId="14" fontId="6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" fontId="3" fillId="0" borderId="17" xfId="0" applyNumberFormat="1" applyFont="1" applyBorder="1" applyAlignment="1">
      <alignment horizontal="right" vertical="center"/>
    </xf>
    <xf numFmtId="4" fontId="6" fillId="3" borderId="20" xfId="0" applyNumberFormat="1" applyFont="1" applyFill="1" applyBorder="1" applyAlignment="1">
      <alignment horizontal="right" vertical="center"/>
    </xf>
    <xf numFmtId="4" fontId="6" fillId="3" borderId="23" xfId="0" applyNumberFormat="1" applyFont="1" applyFill="1" applyBorder="1" applyAlignment="1">
      <alignment horizontal="right" vertical="center"/>
    </xf>
    <xf numFmtId="4" fontId="6" fillId="2" borderId="12" xfId="0" applyNumberFormat="1" applyFont="1" applyFill="1" applyBorder="1" applyAlignment="1">
      <alignment horizontal="right" vertical="center"/>
    </xf>
    <xf numFmtId="10" fontId="6" fillId="0" borderId="12" xfId="0" applyNumberFormat="1" applyFont="1" applyBorder="1" applyAlignment="1">
      <alignment horizontal="right" vertical="center"/>
    </xf>
    <xf numFmtId="4" fontId="6" fillId="3" borderId="10" xfId="0" applyNumberFormat="1" applyFont="1" applyFill="1" applyBorder="1" applyAlignment="1">
      <alignment horizontal="right" vertical="center"/>
    </xf>
    <xf numFmtId="4" fontId="6" fillId="3" borderId="35" xfId="0" applyNumberFormat="1" applyFont="1" applyFill="1" applyBorder="1" applyAlignment="1">
      <alignment horizontal="right" vertical="center"/>
    </xf>
    <xf numFmtId="10" fontId="6" fillId="0" borderId="26" xfId="0" applyNumberFormat="1" applyFont="1" applyBorder="1" applyAlignment="1">
      <alignment horizontal="right" vertical="center"/>
    </xf>
    <xf numFmtId="4" fontId="3" fillId="0" borderId="13" xfId="0" applyNumberFormat="1" applyFont="1" applyBorder="1" applyAlignment="1">
      <alignment horizontal="right" vertical="center"/>
    </xf>
    <xf numFmtId="4" fontId="6" fillId="3" borderId="13" xfId="0" applyNumberFormat="1" applyFont="1" applyFill="1" applyBorder="1" applyAlignment="1">
      <alignment horizontal="right" vertical="center"/>
    </xf>
    <xf numFmtId="4" fontId="6" fillId="2" borderId="8" xfId="0" applyNumberFormat="1" applyFont="1" applyFill="1" applyBorder="1" applyAlignment="1">
      <alignment horizontal="right" vertical="center"/>
    </xf>
    <xf numFmtId="4" fontId="6" fillId="3" borderId="24" xfId="0" applyNumberFormat="1" applyFont="1" applyFill="1" applyBorder="1" applyAlignment="1">
      <alignment horizontal="right" vertical="center"/>
    </xf>
    <xf numFmtId="4" fontId="6" fillId="3" borderId="33" xfId="0" applyNumberFormat="1" applyFont="1" applyFill="1" applyBorder="1" applyAlignment="1">
      <alignment horizontal="right" vertical="center"/>
    </xf>
    <xf numFmtId="4" fontId="3" fillId="0" borderId="33" xfId="0" applyNumberFormat="1" applyFont="1" applyBorder="1" applyAlignment="1">
      <alignment horizontal="right" vertical="center"/>
    </xf>
    <xf numFmtId="4" fontId="3" fillId="0" borderId="22" xfId="0" applyNumberFormat="1" applyFont="1" applyBorder="1" applyAlignment="1">
      <alignment horizontal="right" vertical="center"/>
    </xf>
    <xf numFmtId="4" fontId="6" fillId="3" borderId="22" xfId="0" applyNumberFormat="1" applyFont="1" applyFill="1" applyBorder="1" applyAlignment="1">
      <alignment horizontal="right" vertical="center"/>
    </xf>
    <xf numFmtId="10" fontId="6" fillId="0" borderId="29" xfId="0" applyNumberFormat="1" applyFont="1" applyBorder="1" applyAlignment="1">
      <alignment horizontal="right" vertical="center"/>
    </xf>
    <xf numFmtId="4" fontId="6" fillId="3" borderId="6" xfId="0" applyNumberFormat="1" applyFont="1" applyFill="1" applyBorder="1" applyAlignment="1">
      <alignment horizontal="right" vertical="center"/>
    </xf>
    <xf numFmtId="4" fontId="6" fillId="3" borderId="7" xfId="0" applyNumberFormat="1" applyFont="1" applyFill="1" applyBorder="1" applyAlignment="1">
      <alignment horizontal="right" vertical="center"/>
    </xf>
    <xf numFmtId="4" fontId="6" fillId="2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10" fontId="6" fillId="0" borderId="36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left"/>
    </xf>
    <xf numFmtId="0" fontId="7" fillId="0" borderId="15" xfId="0" applyFont="1" applyBorder="1" applyAlignment="1">
      <alignment horizontal="left"/>
    </xf>
    <xf numFmtId="4" fontId="6" fillId="2" borderId="7" xfId="0" applyNumberFormat="1" applyFont="1" applyFill="1" applyBorder="1" applyAlignment="1">
      <alignment horizontal="right" vertical="center"/>
    </xf>
    <xf numFmtId="4" fontId="6" fillId="2" borderId="38" xfId="0" applyNumberFormat="1" applyFont="1" applyFill="1" applyBorder="1" applyAlignment="1">
      <alignment horizontal="right" vertical="center"/>
    </xf>
    <xf numFmtId="0" fontId="1" fillId="0" borderId="35" xfId="0" applyFont="1" applyBorder="1"/>
    <xf numFmtId="0" fontId="1" fillId="0" borderId="42" xfId="0" applyFont="1" applyBorder="1"/>
    <xf numFmtId="4" fontId="1" fillId="0" borderId="22" xfId="0" applyNumberFormat="1" applyFont="1" applyBorder="1"/>
    <xf numFmtId="0" fontId="1" fillId="0" borderId="15" xfId="0" applyFont="1" applyBorder="1"/>
    <xf numFmtId="4" fontId="1" fillId="0" borderId="32" xfId="0" applyNumberFormat="1" applyFont="1" applyBorder="1"/>
    <xf numFmtId="4" fontId="1" fillId="0" borderId="25" xfId="0" applyNumberFormat="1" applyFont="1" applyBorder="1"/>
    <xf numFmtId="4" fontId="1" fillId="0" borderId="44" xfId="0" applyNumberFormat="1" applyFont="1" applyBorder="1"/>
    <xf numFmtId="0" fontId="1" fillId="0" borderId="44" xfId="0" applyFont="1" applyBorder="1"/>
    <xf numFmtId="4" fontId="1" fillId="0" borderId="20" xfId="0" applyNumberFormat="1" applyFont="1" applyBorder="1"/>
    <xf numFmtId="4" fontId="1" fillId="0" borderId="15" xfId="0" applyNumberFormat="1" applyFont="1" applyBorder="1"/>
    <xf numFmtId="4" fontId="1" fillId="0" borderId="35" xfId="0" applyNumberFormat="1" applyFont="1" applyBorder="1"/>
    <xf numFmtId="4" fontId="1" fillId="0" borderId="24" xfId="0" applyNumberFormat="1" applyFont="1" applyBorder="1"/>
    <xf numFmtId="4" fontId="1" fillId="0" borderId="43" xfId="0" applyNumberFormat="1" applyFont="1" applyBorder="1"/>
    <xf numFmtId="4" fontId="1" fillId="0" borderId="16" xfId="0" applyNumberFormat="1" applyFont="1" applyBorder="1"/>
    <xf numFmtId="4" fontId="1" fillId="0" borderId="19" xfId="0" applyNumberFormat="1" applyFont="1" applyBorder="1"/>
    <xf numFmtId="4" fontId="1" fillId="0" borderId="13" xfId="0" applyNumberFormat="1" applyFont="1" applyBorder="1"/>
    <xf numFmtId="4" fontId="1" fillId="0" borderId="27" xfId="0" applyNumberFormat="1" applyFont="1" applyBorder="1"/>
    <xf numFmtId="164" fontId="1" fillId="0" borderId="42" xfId="0" applyNumberFormat="1" applyFont="1" applyBorder="1"/>
    <xf numFmtId="0" fontId="5" fillId="0" borderId="10" xfId="0" applyFont="1" applyBorder="1" applyAlignment="1">
      <alignment horizontal="left"/>
    </xf>
    <xf numFmtId="4" fontId="1" fillId="0" borderId="14" xfId="0" applyNumberFormat="1" applyFont="1" applyBorder="1"/>
    <xf numFmtId="0" fontId="8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0" fontId="6" fillId="0" borderId="12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28575</xdr:colOff>
      <xdr:row>0</xdr:row>
      <xdr:rowOff>28576</xdr:rowOff>
    </xdr:from>
    <xdr:to>
      <xdr:col>26</xdr:col>
      <xdr:colOff>409575</xdr:colOff>
      <xdr:row>3</xdr:row>
      <xdr:rowOff>1992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28576"/>
          <a:ext cx="1133475" cy="406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38100</xdr:colOff>
      <xdr:row>0</xdr:row>
      <xdr:rowOff>28575</xdr:rowOff>
    </xdr:from>
    <xdr:to>
      <xdr:col>28</xdr:col>
      <xdr:colOff>514352</xdr:colOff>
      <xdr:row>3</xdr:row>
      <xdr:rowOff>1991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5" y="28575"/>
          <a:ext cx="1133475" cy="406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28575</xdr:colOff>
      <xdr:row>0</xdr:row>
      <xdr:rowOff>28576</xdr:rowOff>
    </xdr:from>
    <xdr:to>
      <xdr:col>14</xdr:col>
      <xdr:colOff>494242</xdr:colOff>
      <xdr:row>3</xdr:row>
      <xdr:rowOff>1992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5" y="28576"/>
          <a:ext cx="1133475" cy="406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-0.249977111117893"/>
    <pageSetUpPr fitToPage="1"/>
  </sheetPr>
  <dimension ref="A1:AB44"/>
  <sheetViews>
    <sheetView topLeftCell="A31" zoomScaleNormal="100" workbookViewId="0">
      <pane xSplit="1" topLeftCell="B1" activePane="topRight" state="frozen"/>
      <selection pane="topRight" activeCell="A11" sqref="A11"/>
    </sheetView>
  </sheetViews>
  <sheetFormatPr baseColWidth="10" defaultColWidth="11.3828125" defaultRowHeight="10.3" x14ac:dyDescent="0.25"/>
  <cols>
    <col min="1" max="1" width="31.3046875" style="17" bestFit="1" customWidth="1"/>
    <col min="2" max="2" width="8.69140625" style="63" customWidth="1"/>
    <col min="3" max="3" width="9" style="63" customWidth="1"/>
    <col min="4" max="4" width="8.69140625" style="63" customWidth="1"/>
    <col min="5" max="5" width="9" style="63" bestFit="1" customWidth="1"/>
    <col min="6" max="6" width="10.3828125" style="63" bestFit="1" customWidth="1"/>
    <col min="7" max="7" width="9" style="63" bestFit="1" customWidth="1"/>
    <col min="8" max="8" width="8.69140625" style="63" customWidth="1"/>
    <col min="9" max="9" width="9" style="63" bestFit="1" customWidth="1"/>
    <col min="10" max="10" width="8.69140625" style="63" customWidth="1"/>
    <col min="11" max="11" width="9" style="63" bestFit="1" customWidth="1"/>
    <col min="12" max="12" width="8.69140625" style="63" customWidth="1"/>
    <col min="13" max="13" width="9" style="63" bestFit="1" customWidth="1"/>
    <col min="14" max="14" width="9.84375" style="63" customWidth="1"/>
    <col min="15" max="15" width="9" style="63" bestFit="1" customWidth="1"/>
    <col min="16" max="16" width="8.69140625" style="63" customWidth="1"/>
    <col min="17" max="17" width="9" style="63" bestFit="1" customWidth="1"/>
    <col min="18" max="18" width="8.53515625" style="63" customWidth="1"/>
    <col min="19" max="19" width="9" style="63" bestFit="1" customWidth="1"/>
    <col min="20" max="20" width="8.69140625" style="64" hidden="1" customWidth="1"/>
    <col min="21" max="21" width="9" style="64" hidden="1" customWidth="1"/>
    <col min="22" max="25" width="8.69140625" style="64" hidden="1" customWidth="1"/>
    <col min="26" max="26" width="11.3046875" style="17" bestFit="1" customWidth="1"/>
    <col min="27" max="27" width="7.07421875" style="18" customWidth="1"/>
    <col min="28" max="28" width="12.53515625" style="17" bestFit="1" customWidth="1"/>
    <col min="29" max="16384" width="11.3828125" style="17"/>
  </cols>
  <sheetData>
    <row r="1" spans="1:27" x14ac:dyDescent="0.25">
      <c r="A1" s="15" t="s">
        <v>58</v>
      </c>
    </row>
    <row r="2" spans="1:27" x14ac:dyDescent="0.25">
      <c r="A2" s="15" t="s">
        <v>61</v>
      </c>
    </row>
    <row r="3" spans="1:27" x14ac:dyDescent="0.25">
      <c r="A3" s="19" t="s">
        <v>70</v>
      </c>
      <c r="B3" s="66" t="s">
        <v>71</v>
      </c>
      <c r="C3" s="21" t="s">
        <v>69</v>
      </c>
      <c r="D3" s="21"/>
      <c r="F3" s="22">
        <f ca="1">TODAY()</f>
        <v>44907</v>
      </c>
    </row>
    <row r="4" spans="1:27" ht="10.75" thickBot="1" x14ac:dyDescent="0.3">
      <c r="A4" s="23"/>
    </row>
    <row r="5" spans="1:27" ht="15.75" customHeight="1" thickBot="1" x14ac:dyDescent="0.3">
      <c r="A5" s="126" t="s">
        <v>29</v>
      </c>
      <c r="B5" s="121" t="s">
        <v>1</v>
      </c>
      <c r="C5" s="121"/>
      <c r="D5" s="120" t="s">
        <v>21</v>
      </c>
      <c r="E5" s="128"/>
      <c r="F5" s="120" t="s">
        <v>22</v>
      </c>
      <c r="G5" s="128"/>
      <c r="H5" s="120" t="s">
        <v>23</v>
      </c>
      <c r="I5" s="128"/>
      <c r="J5" s="120" t="s">
        <v>24</v>
      </c>
      <c r="K5" s="128"/>
      <c r="L5" s="120" t="s">
        <v>25</v>
      </c>
      <c r="M5" s="121"/>
      <c r="N5" s="120" t="s">
        <v>26</v>
      </c>
      <c r="O5" s="121"/>
      <c r="P5" s="120" t="s">
        <v>27</v>
      </c>
      <c r="Q5" s="121"/>
      <c r="R5" s="120" t="s">
        <v>28</v>
      </c>
      <c r="S5" s="121"/>
      <c r="T5" s="120" t="s">
        <v>39</v>
      </c>
      <c r="U5" s="121"/>
      <c r="V5" s="120" t="s">
        <v>66</v>
      </c>
      <c r="W5" s="121"/>
      <c r="X5" s="120" t="s">
        <v>67</v>
      </c>
      <c r="Y5" s="121"/>
      <c r="Z5" s="122" t="s">
        <v>30</v>
      </c>
      <c r="AA5" s="124" t="s">
        <v>48</v>
      </c>
    </row>
    <row r="6" spans="1:27" ht="15.75" customHeight="1" thickBot="1" x14ac:dyDescent="0.3">
      <c r="A6" s="127"/>
      <c r="B6" s="25" t="s">
        <v>49</v>
      </c>
      <c r="C6" s="25" t="s">
        <v>50</v>
      </c>
      <c r="D6" s="25" t="s">
        <v>49</v>
      </c>
      <c r="E6" s="25" t="s">
        <v>50</v>
      </c>
      <c r="F6" s="25" t="s">
        <v>49</v>
      </c>
      <c r="G6" s="25" t="s">
        <v>50</v>
      </c>
      <c r="H6" s="25" t="s">
        <v>49</v>
      </c>
      <c r="I6" s="25" t="s">
        <v>50</v>
      </c>
      <c r="J6" s="25" t="s">
        <v>49</v>
      </c>
      <c r="K6" s="25" t="s">
        <v>50</v>
      </c>
      <c r="L6" s="25" t="s">
        <v>49</v>
      </c>
      <c r="M6" s="25" t="s">
        <v>50</v>
      </c>
      <c r="N6" s="25" t="s">
        <v>49</v>
      </c>
      <c r="O6" s="25" t="s">
        <v>50</v>
      </c>
      <c r="P6" s="25" t="s">
        <v>49</v>
      </c>
      <c r="Q6" s="25" t="s">
        <v>50</v>
      </c>
      <c r="R6" s="25" t="s">
        <v>49</v>
      </c>
      <c r="S6" s="25" t="s">
        <v>50</v>
      </c>
      <c r="T6" s="25" t="s">
        <v>49</v>
      </c>
      <c r="U6" s="93" t="s">
        <v>50</v>
      </c>
      <c r="V6" s="25" t="s">
        <v>49</v>
      </c>
      <c r="W6" s="25" t="s">
        <v>50</v>
      </c>
      <c r="X6" s="25" t="s">
        <v>49</v>
      </c>
      <c r="Y6" s="25" t="s">
        <v>50</v>
      </c>
      <c r="Z6" s="123"/>
      <c r="AA6" s="125"/>
    </row>
    <row r="7" spans="1:27" x14ac:dyDescent="0.25">
      <c r="A7" s="30" t="s">
        <v>0</v>
      </c>
      <c r="B7" s="1">
        <v>7789.14</v>
      </c>
      <c r="C7" s="104">
        <v>2888.42</v>
      </c>
      <c r="D7" s="107">
        <v>8015</v>
      </c>
      <c r="E7" s="113">
        <v>3408.95</v>
      </c>
      <c r="F7" s="40">
        <v>10147.24</v>
      </c>
      <c r="G7" s="40">
        <v>4493.76</v>
      </c>
      <c r="H7" s="40">
        <v>9765.85</v>
      </c>
      <c r="I7" s="40">
        <v>4517.53</v>
      </c>
      <c r="J7" s="40">
        <v>11196.84</v>
      </c>
      <c r="K7" s="40">
        <v>4890.75</v>
      </c>
      <c r="L7" s="40">
        <v>12860.32</v>
      </c>
      <c r="M7" s="40">
        <v>5669.55</v>
      </c>
      <c r="N7" s="40">
        <v>11851.83</v>
      </c>
      <c r="O7" s="40">
        <v>5458.03</v>
      </c>
      <c r="P7" s="40">
        <v>12008.29</v>
      </c>
      <c r="Q7" s="40">
        <v>5178.67</v>
      </c>
      <c r="R7" s="40">
        <v>10614.39</v>
      </c>
      <c r="S7" s="40">
        <v>4429.3599999999997</v>
      </c>
      <c r="T7" s="34"/>
      <c r="U7" s="33"/>
      <c r="V7" s="40"/>
      <c r="W7" s="47"/>
      <c r="X7" s="40"/>
      <c r="Y7" s="47"/>
      <c r="Z7" s="37">
        <f>SUM(B7:Y7)</f>
        <v>135183.91999999998</v>
      </c>
      <c r="AA7" s="94">
        <f t="shared" ref="AA7:AA41" si="0">+Z7/$Z$41</f>
        <v>0.13982195548356488</v>
      </c>
    </row>
    <row r="8" spans="1:27" x14ac:dyDescent="0.25">
      <c r="A8" s="39" t="s">
        <v>2</v>
      </c>
      <c r="B8" s="7">
        <v>256.74</v>
      </c>
      <c r="C8" s="4">
        <v>0.02</v>
      </c>
      <c r="D8" s="7">
        <v>324.63</v>
      </c>
      <c r="E8" s="7">
        <v>0.11</v>
      </c>
      <c r="F8" s="40">
        <v>481.76</v>
      </c>
      <c r="G8" s="40">
        <v>0</v>
      </c>
      <c r="H8" s="40">
        <v>365.07</v>
      </c>
      <c r="I8" s="40">
        <v>0</v>
      </c>
      <c r="J8" s="40">
        <v>622.77</v>
      </c>
      <c r="K8" s="40">
        <v>0</v>
      </c>
      <c r="L8" s="40">
        <v>46.65</v>
      </c>
      <c r="M8" s="40">
        <v>1.79</v>
      </c>
      <c r="N8" s="40">
        <v>896.38</v>
      </c>
      <c r="O8" s="40">
        <v>0.8</v>
      </c>
      <c r="P8" s="40">
        <v>880.02</v>
      </c>
      <c r="Q8" s="40">
        <v>1.37</v>
      </c>
      <c r="R8" s="40">
        <v>620.61</v>
      </c>
      <c r="S8" s="40">
        <v>8.31</v>
      </c>
      <c r="T8" s="40"/>
      <c r="U8" s="78"/>
      <c r="V8" s="40"/>
      <c r="W8" s="40"/>
      <c r="X8" s="40"/>
      <c r="Y8" s="40"/>
      <c r="Z8" s="42">
        <f t="shared" ref="Z8:Z40" si="1">SUM(B8:Y8)</f>
        <v>4507.0300000000007</v>
      </c>
      <c r="AA8" s="43">
        <f t="shared" si="0"/>
        <v>4.6616620380818333E-3</v>
      </c>
    </row>
    <row r="9" spans="1:27" x14ac:dyDescent="0.25">
      <c r="A9" s="95" t="s">
        <v>57</v>
      </c>
      <c r="B9" s="101">
        <v>11640.22</v>
      </c>
      <c r="C9" s="105">
        <v>4391.18</v>
      </c>
      <c r="D9" s="101">
        <v>12342.28</v>
      </c>
      <c r="E9" s="101">
        <v>5620.98</v>
      </c>
      <c r="F9" s="40">
        <v>15812.41</v>
      </c>
      <c r="G9" s="40">
        <v>7676.55</v>
      </c>
      <c r="H9" s="40">
        <v>16134.97</v>
      </c>
      <c r="I9" s="40">
        <v>8632.9</v>
      </c>
      <c r="J9" s="40">
        <v>20846.810000000001</v>
      </c>
      <c r="K9" s="40">
        <v>9664.31</v>
      </c>
      <c r="L9" s="1">
        <v>26558.959999999999</v>
      </c>
      <c r="M9" s="1">
        <v>12459.94</v>
      </c>
      <c r="N9" s="40">
        <v>23058.94</v>
      </c>
      <c r="O9" s="40">
        <v>11898.01</v>
      </c>
      <c r="P9" s="40">
        <v>18798.349999999999</v>
      </c>
      <c r="Q9" s="40">
        <v>10377.89</v>
      </c>
      <c r="R9" s="40">
        <v>16750.349999999999</v>
      </c>
      <c r="S9" s="40">
        <v>9162.2800000000007</v>
      </c>
      <c r="T9" s="40"/>
      <c r="U9" s="78"/>
      <c r="V9" s="40"/>
      <c r="W9" s="40"/>
      <c r="X9" s="40"/>
      <c r="Y9" s="40"/>
      <c r="Z9" s="42">
        <f t="shared" si="1"/>
        <v>241827.33000000002</v>
      </c>
      <c r="AA9" s="43">
        <f t="shared" si="0"/>
        <v>0.25012420241970612</v>
      </c>
    </row>
    <row r="10" spans="1:27" x14ac:dyDescent="0.25">
      <c r="A10" s="39" t="s">
        <v>31</v>
      </c>
      <c r="B10" s="7">
        <v>375</v>
      </c>
      <c r="C10" s="4">
        <v>166.9</v>
      </c>
      <c r="D10" s="7">
        <v>399.69</v>
      </c>
      <c r="E10" s="7">
        <v>179.55</v>
      </c>
      <c r="F10" s="40">
        <v>514.71</v>
      </c>
      <c r="G10" s="40">
        <v>214.09</v>
      </c>
      <c r="H10" s="40">
        <v>420.58</v>
      </c>
      <c r="I10" s="40">
        <v>195.34</v>
      </c>
      <c r="J10" s="40">
        <v>469.7</v>
      </c>
      <c r="K10" s="40">
        <v>223.56</v>
      </c>
      <c r="L10" s="40">
        <v>490.04</v>
      </c>
      <c r="M10" s="40">
        <v>248.03</v>
      </c>
      <c r="N10" s="40">
        <v>485.92</v>
      </c>
      <c r="O10" s="40">
        <v>213.74</v>
      </c>
      <c r="P10" s="40">
        <v>501.04</v>
      </c>
      <c r="Q10" s="40">
        <v>251.69</v>
      </c>
      <c r="R10" s="40">
        <v>494</v>
      </c>
      <c r="S10" s="40">
        <v>225.31</v>
      </c>
      <c r="T10" s="40"/>
      <c r="U10" s="78"/>
      <c r="V10" s="78"/>
      <c r="W10" s="78"/>
      <c r="X10" s="78"/>
      <c r="Y10" s="78"/>
      <c r="Z10" s="42">
        <f t="shared" si="1"/>
        <v>6068.8899999999994</v>
      </c>
      <c r="AA10" s="43">
        <f t="shared" si="0"/>
        <v>6.277108012658991E-3</v>
      </c>
    </row>
    <row r="11" spans="1:27" x14ac:dyDescent="0.25">
      <c r="A11" s="39" t="s">
        <v>32</v>
      </c>
      <c r="B11" s="102">
        <v>98.26</v>
      </c>
      <c r="C11" s="100">
        <v>250.68</v>
      </c>
      <c r="D11" s="102">
        <v>138.44</v>
      </c>
      <c r="E11" s="7">
        <v>296.91000000000003</v>
      </c>
      <c r="F11" s="40">
        <v>195.2</v>
      </c>
      <c r="G11" s="40">
        <v>409.33</v>
      </c>
      <c r="H11" s="40">
        <v>227.21</v>
      </c>
      <c r="I11" s="40">
        <v>400.62</v>
      </c>
      <c r="J11" s="40">
        <v>390.96</v>
      </c>
      <c r="K11" s="40">
        <v>535.66999999999996</v>
      </c>
      <c r="L11" s="40">
        <v>415.97</v>
      </c>
      <c r="M11" s="40">
        <v>735.61</v>
      </c>
      <c r="N11" s="40">
        <v>421.43</v>
      </c>
      <c r="O11" s="40">
        <v>744.24</v>
      </c>
      <c r="P11" s="40">
        <v>313.63</v>
      </c>
      <c r="Q11" s="40">
        <v>601.64</v>
      </c>
      <c r="R11" s="40">
        <v>255.68</v>
      </c>
      <c r="S11" s="40">
        <v>457.24</v>
      </c>
      <c r="T11" s="40"/>
      <c r="U11" s="78"/>
      <c r="V11" s="78"/>
      <c r="W11" s="78"/>
      <c r="X11" s="78"/>
      <c r="Y11" s="78"/>
      <c r="Z11" s="42">
        <f t="shared" si="1"/>
        <v>6888.72</v>
      </c>
      <c r="AA11" s="43">
        <f t="shared" si="0"/>
        <v>7.1250656230322593E-3</v>
      </c>
    </row>
    <row r="12" spans="1:27" x14ac:dyDescent="0.25">
      <c r="A12" s="39" t="s">
        <v>42</v>
      </c>
      <c r="B12" s="40">
        <v>0</v>
      </c>
      <c r="C12" s="4">
        <v>72.72</v>
      </c>
      <c r="D12" s="40">
        <v>0</v>
      </c>
      <c r="E12" s="12">
        <v>100.76</v>
      </c>
      <c r="F12" s="40">
        <v>0</v>
      </c>
      <c r="G12" s="40">
        <v>173</v>
      </c>
      <c r="H12" s="40">
        <v>0</v>
      </c>
      <c r="I12" s="40">
        <v>167.15</v>
      </c>
      <c r="J12" s="40">
        <v>0</v>
      </c>
      <c r="K12" s="40">
        <v>205.79</v>
      </c>
      <c r="L12" s="40">
        <v>0</v>
      </c>
      <c r="M12" s="40">
        <v>247.07</v>
      </c>
      <c r="N12" s="40">
        <v>0</v>
      </c>
      <c r="O12" s="40">
        <v>295.74</v>
      </c>
      <c r="P12" s="40">
        <v>0</v>
      </c>
      <c r="Q12" s="40">
        <v>227.26</v>
      </c>
      <c r="R12" s="40">
        <v>0</v>
      </c>
      <c r="S12" s="40">
        <v>0</v>
      </c>
      <c r="T12" s="40"/>
      <c r="U12" s="78"/>
      <c r="V12" s="40"/>
      <c r="W12" s="40"/>
      <c r="X12" s="40"/>
      <c r="Y12" s="40"/>
      <c r="Z12" s="42">
        <f t="shared" si="1"/>
        <v>1489.49</v>
      </c>
      <c r="AA12" s="43">
        <f t="shared" si="0"/>
        <v>1.5405930266944106E-3</v>
      </c>
    </row>
    <row r="13" spans="1:27" x14ac:dyDescent="0.25">
      <c r="A13" s="39" t="s">
        <v>41</v>
      </c>
      <c r="B13" s="6">
        <v>83.35</v>
      </c>
      <c r="C13" s="106">
        <v>10.58</v>
      </c>
      <c r="D13" s="6">
        <v>85.74</v>
      </c>
      <c r="E13" s="6">
        <v>8.5500000000000007</v>
      </c>
      <c r="F13" s="40">
        <v>117.83</v>
      </c>
      <c r="G13" s="40">
        <v>16.25</v>
      </c>
      <c r="H13" s="40">
        <v>128.46</v>
      </c>
      <c r="I13" s="40">
        <v>14.09</v>
      </c>
      <c r="J13" s="40">
        <v>235.27</v>
      </c>
      <c r="K13" s="40">
        <v>23.36</v>
      </c>
      <c r="L13" s="40">
        <v>242.11</v>
      </c>
      <c r="M13" s="40">
        <v>33.299999999999997</v>
      </c>
      <c r="N13" s="40">
        <v>245.23</v>
      </c>
      <c r="O13" s="40">
        <v>30.92</v>
      </c>
      <c r="P13" s="40">
        <v>241.32</v>
      </c>
      <c r="Q13" s="40">
        <v>25.88</v>
      </c>
      <c r="R13" s="40">
        <v>153.93</v>
      </c>
      <c r="S13" s="40">
        <v>18.77</v>
      </c>
      <c r="T13" s="40"/>
      <c r="U13" s="78"/>
      <c r="V13" s="78"/>
      <c r="W13" s="78"/>
      <c r="X13" s="78"/>
      <c r="Y13" s="78"/>
      <c r="Z13" s="42">
        <f t="shared" si="1"/>
        <v>1714.94</v>
      </c>
      <c r="AA13" s="43">
        <f t="shared" si="0"/>
        <v>1.7737780080425598E-3</v>
      </c>
    </row>
    <row r="14" spans="1:27" x14ac:dyDescent="0.25">
      <c r="A14" s="39" t="s">
        <v>64</v>
      </c>
      <c r="B14" s="40">
        <v>0</v>
      </c>
      <c r="C14" s="106">
        <v>27.79</v>
      </c>
      <c r="D14" s="40">
        <v>0</v>
      </c>
      <c r="E14" s="102">
        <v>58.93</v>
      </c>
      <c r="F14" s="40">
        <v>0</v>
      </c>
      <c r="G14" s="40">
        <v>116.38</v>
      </c>
      <c r="H14" s="40">
        <v>0</v>
      </c>
      <c r="I14" s="40">
        <v>125.75</v>
      </c>
      <c r="J14" s="40">
        <v>0</v>
      </c>
      <c r="K14" s="40">
        <v>92.29</v>
      </c>
      <c r="L14" s="40">
        <v>0</v>
      </c>
      <c r="M14" s="40">
        <v>100.87</v>
      </c>
      <c r="N14" s="40">
        <v>0</v>
      </c>
      <c r="O14" s="40">
        <v>110.18</v>
      </c>
      <c r="P14" s="40">
        <v>0</v>
      </c>
      <c r="Q14" s="40">
        <v>77.73</v>
      </c>
      <c r="R14" s="40">
        <v>0</v>
      </c>
      <c r="S14" s="40">
        <v>70.430000000000007</v>
      </c>
      <c r="T14" s="40"/>
      <c r="U14" s="78"/>
      <c r="V14" s="40"/>
      <c r="W14" s="78"/>
      <c r="X14" s="40"/>
      <c r="Y14" s="78"/>
      <c r="Z14" s="42">
        <f t="shared" si="1"/>
        <v>780.35000000000014</v>
      </c>
      <c r="AA14" s="43">
        <f t="shared" si="0"/>
        <v>8.071230880240777E-4</v>
      </c>
    </row>
    <row r="15" spans="1:27" x14ac:dyDescent="0.25">
      <c r="A15" s="39" t="s">
        <v>43</v>
      </c>
      <c r="B15" s="40">
        <v>0</v>
      </c>
      <c r="C15" s="9">
        <v>231.77</v>
      </c>
      <c r="D15" s="40">
        <v>0</v>
      </c>
      <c r="E15" s="102">
        <v>210.71</v>
      </c>
      <c r="F15" s="40">
        <v>0</v>
      </c>
      <c r="G15" s="40">
        <v>405.65</v>
      </c>
      <c r="H15" s="40">
        <v>0</v>
      </c>
      <c r="I15" s="40">
        <v>399.13</v>
      </c>
      <c r="J15" s="40">
        <v>0</v>
      </c>
      <c r="K15" s="40">
        <v>470.91</v>
      </c>
      <c r="L15" s="40">
        <v>0</v>
      </c>
      <c r="M15" s="40">
        <v>488.57</v>
      </c>
      <c r="N15" s="40">
        <v>0</v>
      </c>
      <c r="O15" s="40">
        <v>474.28</v>
      </c>
      <c r="P15" s="40">
        <v>0</v>
      </c>
      <c r="Q15" s="40">
        <v>518.45000000000005</v>
      </c>
      <c r="R15" s="40">
        <v>0</v>
      </c>
      <c r="S15" s="40">
        <v>394.48</v>
      </c>
      <c r="T15" s="40"/>
      <c r="U15" s="40"/>
      <c r="V15" s="40"/>
      <c r="W15" s="40"/>
      <c r="X15" s="40"/>
      <c r="Y15" s="40"/>
      <c r="Z15" s="42">
        <f t="shared" si="1"/>
        <v>3593.9500000000003</v>
      </c>
      <c r="AA15" s="43">
        <f t="shared" si="0"/>
        <v>3.7172551063037532E-3</v>
      </c>
    </row>
    <row r="16" spans="1:27" x14ac:dyDescent="0.25">
      <c r="A16" s="39" t="s">
        <v>44</v>
      </c>
      <c r="B16" s="47">
        <v>0</v>
      </c>
      <c r="C16" s="7">
        <v>4.58</v>
      </c>
      <c r="D16" s="40">
        <v>0</v>
      </c>
      <c r="E16" s="102">
        <v>6.31</v>
      </c>
      <c r="F16" s="40">
        <v>0</v>
      </c>
      <c r="G16" s="40">
        <v>10.49</v>
      </c>
      <c r="H16" s="40">
        <v>0</v>
      </c>
      <c r="I16" s="40">
        <v>18.87</v>
      </c>
      <c r="J16" s="40">
        <v>0</v>
      </c>
      <c r="K16" s="40">
        <v>28.64</v>
      </c>
      <c r="L16" s="40">
        <v>0</v>
      </c>
      <c r="M16" s="40">
        <v>50.09</v>
      </c>
      <c r="N16" s="40">
        <v>0</v>
      </c>
      <c r="O16" s="40">
        <v>56.09</v>
      </c>
      <c r="P16" s="40">
        <v>0</v>
      </c>
      <c r="Q16" s="40">
        <v>31.4</v>
      </c>
      <c r="R16" s="40">
        <v>0</v>
      </c>
      <c r="S16" s="40">
        <v>26.27</v>
      </c>
      <c r="T16" s="40"/>
      <c r="U16" s="40"/>
      <c r="V16" s="40"/>
      <c r="W16" s="40"/>
      <c r="X16" s="40"/>
      <c r="Y16" s="40"/>
      <c r="Z16" s="42">
        <f t="shared" si="1"/>
        <v>232.74</v>
      </c>
      <c r="AA16" s="43">
        <f t="shared" si="0"/>
        <v>2.4072509451749063E-4</v>
      </c>
    </row>
    <row r="17" spans="1:28" x14ac:dyDescent="0.25">
      <c r="A17" s="39" t="s">
        <v>33</v>
      </c>
      <c r="B17" s="6">
        <v>132.88</v>
      </c>
      <c r="C17" s="106">
        <v>57.59</v>
      </c>
      <c r="D17" s="6">
        <v>128.94999999999999</v>
      </c>
      <c r="E17" s="102">
        <v>65.45</v>
      </c>
      <c r="F17" s="40">
        <v>242.8</v>
      </c>
      <c r="G17" s="40">
        <v>99.11</v>
      </c>
      <c r="H17" s="40">
        <v>219.56</v>
      </c>
      <c r="I17" s="40">
        <v>61.35</v>
      </c>
      <c r="J17" s="40">
        <v>269.22000000000003</v>
      </c>
      <c r="K17" s="40">
        <v>78.27</v>
      </c>
      <c r="L17" s="40">
        <v>403.73</v>
      </c>
      <c r="M17" s="40">
        <v>91.58</v>
      </c>
      <c r="N17" s="40">
        <v>366.45</v>
      </c>
      <c r="O17" s="40">
        <v>93.42</v>
      </c>
      <c r="P17" s="40">
        <v>374.32</v>
      </c>
      <c r="Q17" s="40">
        <v>87.35</v>
      </c>
      <c r="R17" s="40">
        <v>266.58999999999997</v>
      </c>
      <c r="S17" s="40">
        <v>78.08</v>
      </c>
      <c r="T17" s="40"/>
      <c r="U17" s="40"/>
      <c r="V17" s="40"/>
      <c r="W17" s="40"/>
      <c r="X17" s="40"/>
      <c r="Y17" s="40"/>
      <c r="Z17" s="42">
        <f t="shared" si="1"/>
        <v>3116.7</v>
      </c>
      <c r="AA17" s="43">
        <f t="shared" si="0"/>
        <v>3.2236310994356921E-3</v>
      </c>
    </row>
    <row r="18" spans="1:28" x14ac:dyDescent="0.25">
      <c r="A18" s="39" t="s">
        <v>34</v>
      </c>
      <c r="B18" s="7">
        <v>109.37</v>
      </c>
      <c r="C18" s="7">
        <v>140.47</v>
      </c>
      <c r="D18" s="7">
        <v>121.65</v>
      </c>
      <c r="E18" s="7">
        <v>137.74</v>
      </c>
      <c r="F18" s="40">
        <v>160.26</v>
      </c>
      <c r="G18" s="40">
        <v>140.01</v>
      </c>
      <c r="H18" s="40">
        <v>167.49</v>
      </c>
      <c r="I18" s="40">
        <v>129.77000000000001</v>
      </c>
      <c r="J18" s="40">
        <v>215.52</v>
      </c>
      <c r="K18" s="40">
        <v>140.28</v>
      </c>
      <c r="L18" s="40">
        <v>275.97000000000003</v>
      </c>
      <c r="M18" s="40">
        <v>202.71</v>
      </c>
      <c r="N18" s="40">
        <v>255.26</v>
      </c>
      <c r="O18" s="40">
        <v>219.39</v>
      </c>
      <c r="P18" s="40">
        <v>264.75</v>
      </c>
      <c r="Q18" s="40">
        <v>170.47</v>
      </c>
      <c r="R18" s="40">
        <v>189.3</v>
      </c>
      <c r="S18" s="40">
        <v>138.87</v>
      </c>
      <c r="T18" s="40"/>
      <c r="U18" s="40"/>
      <c r="V18" s="40"/>
      <c r="W18" s="40"/>
      <c r="X18" s="40"/>
      <c r="Y18" s="40"/>
      <c r="Z18" s="42">
        <f t="shared" si="1"/>
        <v>3179.2799999999997</v>
      </c>
      <c r="AA18" s="43">
        <f t="shared" si="0"/>
        <v>3.288358161457281E-3</v>
      </c>
    </row>
    <row r="19" spans="1:28" x14ac:dyDescent="0.25">
      <c r="A19" s="39" t="s">
        <v>40</v>
      </c>
      <c r="B19" s="40">
        <v>0</v>
      </c>
      <c r="C19" s="106">
        <v>6.89</v>
      </c>
      <c r="D19" s="40">
        <v>0</v>
      </c>
      <c r="E19" s="7">
        <v>7.34</v>
      </c>
      <c r="F19" s="40">
        <v>0</v>
      </c>
      <c r="G19" s="40">
        <v>11.57</v>
      </c>
      <c r="H19" s="40">
        <v>0</v>
      </c>
      <c r="I19" s="40">
        <v>10.58</v>
      </c>
      <c r="J19" s="40">
        <v>0</v>
      </c>
      <c r="K19" s="40">
        <v>13.59</v>
      </c>
      <c r="L19" s="40">
        <v>0</v>
      </c>
      <c r="M19" s="40">
        <v>3.27</v>
      </c>
      <c r="N19" s="40">
        <v>0</v>
      </c>
      <c r="O19" s="40">
        <v>13.59</v>
      </c>
      <c r="P19" s="40">
        <v>0</v>
      </c>
      <c r="Q19" s="40">
        <v>13.01</v>
      </c>
      <c r="R19" s="40">
        <v>9.7200000000000006</v>
      </c>
      <c r="S19" s="40">
        <v>0</v>
      </c>
      <c r="T19" s="40"/>
      <c r="U19" s="40"/>
      <c r="V19" s="40"/>
      <c r="W19" s="40"/>
      <c r="X19" s="40"/>
      <c r="Y19" s="40"/>
      <c r="Z19" s="42">
        <f t="shared" si="1"/>
        <v>89.56</v>
      </c>
      <c r="AA19" s="43">
        <f t="shared" si="0"/>
        <v>9.2632720911688842E-5</v>
      </c>
    </row>
    <row r="20" spans="1:28" x14ac:dyDescent="0.25">
      <c r="A20" s="39" t="s">
        <v>35</v>
      </c>
      <c r="B20" s="6">
        <v>29.48</v>
      </c>
      <c r="C20" s="7">
        <v>29.01</v>
      </c>
      <c r="D20" s="7">
        <v>29.03</v>
      </c>
      <c r="E20" s="7">
        <v>34.880000000000003</v>
      </c>
      <c r="F20" s="40">
        <v>41.89</v>
      </c>
      <c r="G20" s="40">
        <v>76.3</v>
      </c>
      <c r="H20" s="40">
        <v>44.58</v>
      </c>
      <c r="I20" s="40">
        <v>99.72</v>
      </c>
      <c r="J20" s="40">
        <v>59.01</v>
      </c>
      <c r="K20" s="40">
        <v>151.43</v>
      </c>
      <c r="L20" s="40">
        <v>162.99</v>
      </c>
      <c r="M20" s="40">
        <v>245.35</v>
      </c>
      <c r="N20" s="40">
        <v>69.12</v>
      </c>
      <c r="O20" s="40">
        <v>214.83</v>
      </c>
      <c r="P20" s="40">
        <v>66.3</v>
      </c>
      <c r="Q20" s="40">
        <v>192.69</v>
      </c>
      <c r="R20" s="40">
        <v>72.91</v>
      </c>
      <c r="S20" s="40">
        <v>162.58000000000001</v>
      </c>
      <c r="T20" s="40"/>
      <c r="U20" s="40"/>
      <c r="V20" s="40"/>
      <c r="W20" s="40"/>
      <c r="X20" s="40"/>
      <c r="Y20" s="40"/>
      <c r="Z20" s="42">
        <f t="shared" si="1"/>
        <v>1782.1</v>
      </c>
      <c r="AA20" s="43">
        <f t="shared" si="0"/>
        <v>1.8432422056355591E-3</v>
      </c>
    </row>
    <row r="21" spans="1:28" x14ac:dyDescent="0.25">
      <c r="A21" s="117" t="s">
        <v>3</v>
      </c>
      <c r="B21" s="102">
        <v>500.07</v>
      </c>
      <c r="C21" s="7">
        <v>131.99</v>
      </c>
      <c r="D21" s="7">
        <v>599.38</v>
      </c>
      <c r="E21" s="7">
        <v>205.52</v>
      </c>
      <c r="F21" s="40">
        <v>770.3</v>
      </c>
      <c r="G21" s="40">
        <v>216.09</v>
      </c>
      <c r="H21" s="40">
        <v>807.71</v>
      </c>
      <c r="I21" s="40">
        <v>217.49</v>
      </c>
      <c r="J21" s="40">
        <v>1224.4100000000001</v>
      </c>
      <c r="K21" s="2">
        <v>218.48</v>
      </c>
      <c r="L21" s="1">
        <v>1799.28</v>
      </c>
      <c r="M21" s="2">
        <v>365.54</v>
      </c>
      <c r="N21" s="40">
        <v>1419.41</v>
      </c>
      <c r="O21" s="40">
        <v>361.62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2">
        <f t="shared" si="1"/>
        <v>8837.2900000000009</v>
      </c>
      <c r="AA21" s="43">
        <f t="shared" si="0"/>
        <v>9.1404892606705979E-3</v>
      </c>
    </row>
    <row r="22" spans="1:28" x14ac:dyDescent="0.25">
      <c r="A22" s="39" t="s">
        <v>4</v>
      </c>
      <c r="B22" s="99">
        <v>229.92</v>
      </c>
      <c r="C22" s="102">
        <v>449.12</v>
      </c>
      <c r="D22" s="7">
        <v>249.31</v>
      </c>
      <c r="E22" s="6">
        <v>511.43</v>
      </c>
      <c r="F22" s="40">
        <v>342.61</v>
      </c>
      <c r="G22" s="40">
        <v>730.11</v>
      </c>
      <c r="H22" s="40">
        <v>522.49</v>
      </c>
      <c r="I22" s="40">
        <v>763.29</v>
      </c>
      <c r="J22" s="40">
        <v>489.54</v>
      </c>
      <c r="K22" s="40">
        <v>751.65</v>
      </c>
      <c r="L22" s="40">
        <v>574.15</v>
      </c>
      <c r="M22" s="40">
        <v>992.3</v>
      </c>
      <c r="N22" s="40">
        <v>654.67999999999995</v>
      </c>
      <c r="O22" s="40">
        <v>932.28</v>
      </c>
      <c r="P22" s="40">
        <v>527.75</v>
      </c>
      <c r="Q22" s="40">
        <v>885.7</v>
      </c>
      <c r="R22" s="40">
        <v>428.4</v>
      </c>
      <c r="S22" s="40">
        <v>705.59</v>
      </c>
      <c r="T22" s="40"/>
      <c r="U22" s="40"/>
      <c r="V22" s="40"/>
      <c r="W22" s="40"/>
      <c r="X22" s="40"/>
      <c r="Y22" s="40"/>
      <c r="Z22" s="42">
        <f t="shared" si="1"/>
        <v>10740.32</v>
      </c>
      <c r="AA22" s="43">
        <f t="shared" si="0"/>
        <v>1.1108810462954777E-2</v>
      </c>
    </row>
    <row r="23" spans="1:28" x14ac:dyDescent="0.25">
      <c r="A23" s="39" t="s">
        <v>5</v>
      </c>
      <c r="B23" s="109">
        <v>1933.2</v>
      </c>
      <c r="C23" s="7">
        <v>557.63</v>
      </c>
      <c r="D23" s="10">
        <v>2021.25</v>
      </c>
      <c r="E23" s="4">
        <v>590.62</v>
      </c>
      <c r="F23" s="40">
        <v>2382.52</v>
      </c>
      <c r="G23" s="40">
        <v>780.53</v>
      </c>
      <c r="H23" s="40">
        <v>2492.19</v>
      </c>
      <c r="I23" s="40">
        <v>827.11</v>
      </c>
      <c r="J23" s="40">
        <v>3291.5</v>
      </c>
      <c r="K23" s="40">
        <v>1129.0999999999999</v>
      </c>
      <c r="L23" s="40">
        <v>4114.01</v>
      </c>
      <c r="M23" s="40">
        <v>1529.14</v>
      </c>
      <c r="N23" s="40">
        <v>3348.15</v>
      </c>
      <c r="O23" s="40">
        <v>1366.12</v>
      </c>
      <c r="P23" s="40">
        <v>3161.95</v>
      </c>
      <c r="Q23" s="40">
        <v>1216.3</v>
      </c>
      <c r="R23" s="40">
        <v>2455.14</v>
      </c>
      <c r="S23" s="40">
        <v>1090.31</v>
      </c>
      <c r="T23" s="40"/>
      <c r="U23" s="40"/>
      <c r="V23" s="40"/>
      <c r="W23" s="40"/>
      <c r="X23" s="40"/>
      <c r="Y23" s="40"/>
      <c r="Z23" s="42">
        <f t="shared" si="1"/>
        <v>34286.770000000004</v>
      </c>
      <c r="AA23" s="43">
        <f t="shared" si="0"/>
        <v>3.5463117422658175E-2</v>
      </c>
    </row>
    <row r="24" spans="1:28" x14ac:dyDescent="0.25">
      <c r="A24" s="39" t="s">
        <v>6</v>
      </c>
      <c r="B24" s="110">
        <v>1600.96</v>
      </c>
      <c r="C24" s="6">
        <v>226.98</v>
      </c>
      <c r="D24" s="101">
        <v>1864.68</v>
      </c>
      <c r="E24" s="106">
        <v>233.79</v>
      </c>
      <c r="F24" s="40">
        <v>2357.5</v>
      </c>
      <c r="G24" s="40">
        <v>371.64</v>
      </c>
      <c r="H24" s="40">
        <v>2596.37</v>
      </c>
      <c r="I24" s="40">
        <v>417.85</v>
      </c>
      <c r="J24" s="40">
        <v>2844.37</v>
      </c>
      <c r="K24" s="40">
        <v>511.49</v>
      </c>
      <c r="L24" s="40">
        <v>1442.26</v>
      </c>
      <c r="M24" s="40">
        <v>230.15</v>
      </c>
      <c r="N24" s="40">
        <v>2814.33</v>
      </c>
      <c r="O24" s="40">
        <v>503.65</v>
      </c>
      <c r="P24" s="40">
        <v>2568.96</v>
      </c>
      <c r="Q24" s="40">
        <v>417</v>
      </c>
      <c r="R24" s="40">
        <v>2306.1799999999998</v>
      </c>
      <c r="S24" s="40">
        <v>392.6</v>
      </c>
      <c r="T24" s="40"/>
      <c r="U24" s="40"/>
      <c r="V24" s="40"/>
      <c r="W24" s="40"/>
      <c r="X24" s="40"/>
      <c r="Y24" s="40"/>
      <c r="Z24" s="42">
        <f t="shared" si="1"/>
        <v>23700.76</v>
      </c>
      <c r="AA24" s="43">
        <f t="shared" si="0"/>
        <v>2.4513911193333165E-2</v>
      </c>
    </row>
    <row r="25" spans="1:28" x14ac:dyDescent="0.25">
      <c r="A25" s="39" t="s">
        <v>7</v>
      </c>
      <c r="B25" s="7">
        <v>594.24</v>
      </c>
      <c r="C25" s="7">
        <v>21.42</v>
      </c>
      <c r="D25" s="6">
        <v>578.29</v>
      </c>
      <c r="E25" s="106">
        <v>44.66</v>
      </c>
      <c r="F25" s="40">
        <v>610.16</v>
      </c>
      <c r="G25" s="40">
        <v>111.31</v>
      </c>
      <c r="H25" s="40">
        <v>744.7</v>
      </c>
      <c r="I25" s="40">
        <v>90.49</v>
      </c>
      <c r="J25" s="40">
        <v>939.33</v>
      </c>
      <c r="K25" s="40">
        <v>181.53</v>
      </c>
      <c r="L25" s="40">
        <v>1013.28</v>
      </c>
      <c r="M25" s="40">
        <v>204.41</v>
      </c>
      <c r="N25" s="40">
        <v>859</v>
      </c>
      <c r="O25" s="40">
        <v>137.19</v>
      </c>
      <c r="P25" s="40">
        <v>921.56</v>
      </c>
      <c r="Q25" s="40">
        <v>234.48</v>
      </c>
      <c r="R25" s="40">
        <v>697.48</v>
      </c>
      <c r="S25" s="40">
        <v>198.44</v>
      </c>
      <c r="T25" s="40"/>
      <c r="U25" s="40"/>
      <c r="V25" s="40"/>
      <c r="W25" s="40"/>
      <c r="X25" s="40"/>
      <c r="Y25" s="40"/>
      <c r="Z25" s="42">
        <f t="shared" si="1"/>
        <v>8181.9699999999984</v>
      </c>
      <c r="AA25" s="43">
        <f t="shared" si="0"/>
        <v>8.4626858365097202E-3</v>
      </c>
    </row>
    <row r="26" spans="1:28" x14ac:dyDescent="0.25">
      <c r="A26" s="39" t="s">
        <v>63</v>
      </c>
      <c r="B26" s="7">
        <v>214.64</v>
      </c>
      <c r="C26" s="41">
        <v>0</v>
      </c>
      <c r="D26" s="6">
        <v>219.92</v>
      </c>
      <c r="E26" s="40">
        <v>0</v>
      </c>
      <c r="F26" s="40">
        <v>202.13</v>
      </c>
      <c r="G26" s="40">
        <v>0</v>
      </c>
      <c r="H26" s="40">
        <v>284.2</v>
      </c>
      <c r="I26" s="40">
        <v>0</v>
      </c>
      <c r="J26" s="40">
        <v>305.85000000000002</v>
      </c>
      <c r="K26" s="40">
        <v>0</v>
      </c>
      <c r="L26" s="40">
        <v>292.95</v>
      </c>
      <c r="M26" s="40">
        <v>0</v>
      </c>
      <c r="N26" s="40">
        <v>262.77999999999997</v>
      </c>
      <c r="O26" s="40">
        <v>0</v>
      </c>
      <c r="P26" s="40">
        <v>310.88</v>
      </c>
      <c r="Q26" s="40">
        <v>0</v>
      </c>
      <c r="R26" s="40">
        <v>293.70999999999998</v>
      </c>
      <c r="S26" s="40">
        <v>0</v>
      </c>
      <c r="T26" s="40"/>
      <c r="U26" s="40"/>
      <c r="V26" s="40"/>
      <c r="W26" s="40"/>
      <c r="X26" s="40"/>
      <c r="Y26" s="40"/>
      <c r="Z26" s="42">
        <f t="shared" si="1"/>
        <v>2387.06</v>
      </c>
      <c r="AA26" s="43">
        <f t="shared" si="0"/>
        <v>2.4689578246924514E-3</v>
      </c>
    </row>
    <row r="27" spans="1:28" x14ac:dyDescent="0.25">
      <c r="A27" s="39" t="s">
        <v>9</v>
      </c>
      <c r="B27" s="7">
        <v>92.43</v>
      </c>
      <c r="C27" s="4">
        <v>45.93</v>
      </c>
      <c r="D27" s="7">
        <v>92.42</v>
      </c>
      <c r="E27" s="7">
        <v>22.73</v>
      </c>
      <c r="F27" s="40">
        <v>115.17</v>
      </c>
      <c r="G27" s="40">
        <v>23.45</v>
      </c>
      <c r="H27" s="40">
        <v>163.46</v>
      </c>
      <c r="I27" s="40">
        <v>23.03</v>
      </c>
      <c r="J27" s="40">
        <v>116.51</v>
      </c>
      <c r="K27" s="40">
        <v>46.32</v>
      </c>
      <c r="L27" s="40">
        <v>70.3</v>
      </c>
      <c r="M27" s="40">
        <v>0</v>
      </c>
      <c r="N27" s="40">
        <v>139.82</v>
      </c>
      <c r="O27" s="40">
        <v>43.17</v>
      </c>
      <c r="P27" s="40">
        <v>93.22</v>
      </c>
      <c r="Q27" s="40">
        <v>46.26</v>
      </c>
      <c r="R27" s="40">
        <v>93.24</v>
      </c>
      <c r="S27" s="40">
        <v>46.38</v>
      </c>
      <c r="T27" s="40"/>
      <c r="U27" s="40"/>
      <c r="V27" s="40"/>
      <c r="W27" s="40"/>
      <c r="X27" s="40"/>
      <c r="Y27" s="40"/>
      <c r="Z27" s="42">
        <f t="shared" si="1"/>
        <v>1273.8399999999999</v>
      </c>
      <c r="AA27" s="43">
        <f t="shared" si="0"/>
        <v>1.3175442742981878E-3</v>
      </c>
    </row>
    <row r="28" spans="1:28" x14ac:dyDescent="0.25">
      <c r="A28" s="39" t="s">
        <v>10</v>
      </c>
      <c r="B28" s="10">
        <v>3916.57</v>
      </c>
      <c r="C28" s="106">
        <v>911.75</v>
      </c>
      <c r="D28" s="101">
        <v>3874.88</v>
      </c>
      <c r="E28" s="101">
        <v>1054.83</v>
      </c>
      <c r="F28" s="40">
        <v>5688.42</v>
      </c>
      <c r="G28" s="40">
        <v>1294.55</v>
      </c>
      <c r="H28" s="40">
        <v>4833.72</v>
      </c>
      <c r="I28" s="40">
        <v>1440.93</v>
      </c>
      <c r="J28" s="40">
        <v>5860.89</v>
      </c>
      <c r="K28" s="40">
        <v>1531.97</v>
      </c>
      <c r="L28" s="40">
        <v>6480.12</v>
      </c>
      <c r="M28" s="40">
        <v>1661.65</v>
      </c>
      <c r="N28" s="40">
        <v>5956.55</v>
      </c>
      <c r="O28" s="40">
        <v>1621.46</v>
      </c>
      <c r="P28" s="40">
        <v>5154.01</v>
      </c>
      <c r="Q28" s="40">
        <v>1527.52</v>
      </c>
      <c r="R28" s="40">
        <v>4445.59</v>
      </c>
      <c r="S28" s="40">
        <v>1314.21</v>
      </c>
      <c r="T28" s="40"/>
      <c r="U28" s="40"/>
      <c r="V28" s="40"/>
      <c r="W28" s="40"/>
      <c r="X28" s="40"/>
      <c r="Y28" s="40"/>
      <c r="Z28" s="42">
        <f t="shared" si="1"/>
        <v>58569.62</v>
      </c>
      <c r="AA28" s="43">
        <f t="shared" si="0"/>
        <v>6.0579089586463478E-2</v>
      </c>
    </row>
    <row r="29" spans="1:28" x14ac:dyDescent="0.25">
      <c r="A29" s="39" t="s">
        <v>11</v>
      </c>
      <c r="B29" s="6">
        <v>222.2</v>
      </c>
      <c r="C29" s="7">
        <v>107.58</v>
      </c>
      <c r="D29" s="7">
        <v>292.18</v>
      </c>
      <c r="E29" s="6">
        <v>195.83</v>
      </c>
      <c r="F29" s="40">
        <v>335.27</v>
      </c>
      <c r="G29" s="40">
        <v>196.48</v>
      </c>
      <c r="H29" s="40">
        <v>413.72</v>
      </c>
      <c r="I29" s="40">
        <v>265.11</v>
      </c>
      <c r="J29" s="40">
        <v>435.33</v>
      </c>
      <c r="K29" s="40">
        <v>259.37</v>
      </c>
      <c r="L29" s="40">
        <v>649.37</v>
      </c>
      <c r="M29" s="40">
        <v>216.73</v>
      </c>
      <c r="N29" s="40">
        <v>707.3</v>
      </c>
      <c r="O29" s="40">
        <v>268.45999999999998</v>
      </c>
      <c r="P29" s="40">
        <v>509.34</v>
      </c>
      <c r="Q29" s="40">
        <v>238.82</v>
      </c>
      <c r="R29" s="40">
        <v>452.33</v>
      </c>
      <c r="S29" s="40">
        <v>179.48</v>
      </c>
      <c r="T29" s="40"/>
      <c r="U29" s="40"/>
      <c r="V29" s="40"/>
      <c r="W29" s="40"/>
      <c r="X29" s="40"/>
      <c r="Y29" s="40"/>
      <c r="Z29" s="42">
        <f t="shared" si="1"/>
        <v>5944.8999999999987</v>
      </c>
      <c r="AA29" s="43">
        <f t="shared" si="0"/>
        <v>6.1488640302355835E-3</v>
      </c>
      <c r="AB29" s="23"/>
    </row>
    <row r="30" spans="1:28" x14ac:dyDescent="0.25">
      <c r="A30" s="117" t="s">
        <v>12</v>
      </c>
      <c r="B30" s="108">
        <v>1996.23</v>
      </c>
      <c r="C30" s="48">
        <v>0</v>
      </c>
      <c r="D30" s="101">
        <v>1515.86</v>
      </c>
      <c r="E30" s="40">
        <v>0</v>
      </c>
      <c r="F30" s="40">
        <v>1973.99</v>
      </c>
      <c r="G30" s="40">
        <v>345.84</v>
      </c>
      <c r="H30" s="40">
        <v>1095.47</v>
      </c>
      <c r="I30" s="40">
        <v>459.95</v>
      </c>
      <c r="J30" s="40">
        <v>82.78</v>
      </c>
      <c r="K30" s="40">
        <v>13.05</v>
      </c>
      <c r="L30" s="1">
        <v>3303.84</v>
      </c>
      <c r="M30" s="2">
        <v>587.96</v>
      </c>
      <c r="N30" s="40">
        <v>128.30000000000001</v>
      </c>
      <c r="O30" s="40">
        <v>26.27</v>
      </c>
      <c r="P30" s="40">
        <v>45.05</v>
      </c>
      <c r="Q30" s="40">
        <v>0</v>
      </c>
      <c r="R30" s="40"/>
      <c r="S30" s="40"/>
      <c r="T30" s="40"/>
      <c r="U30" s="40"/>
      <c r="V30" s="40"/>
      <c r="W30" s="40"/>
      <c r="X30" s="40"/>
      <c r="Y30" s="40"/>
      <c r="Z30" s="42">
        <f t="shared" si="1"/>
        <v>11574.59</v>
      </c>
      <c r="AA30" s="43">
        <f t="shared" si="0"/>
        <v>1.1971703496395987E-2</v>
      </c>
    </row>
    <row r="31" spans="1:28" x14ac:dyDescent="0.25">
      <c r="A31" s="95" t="s">
        <v>13</v>
      </c>
      <c r="B31" s="10">
        <v>2594.65</v>
      </c>
      <c r="C31" s="10">
        <v>1030.1400000000001</v>
      </c>
      <c r="D31" s="10">
        <v>2979.65</v>
      </c>
      <c r="E31" s="101">
        <v>1255.53</v>
      </c>
      <c r="F31" s="40">
        <v>3812.18</v>
      </c>
      <c r="G31" s="40">
        <v>2010.58</v>
      </c>
      <c r="H31" s="40">
        <v>2871.01</v>
      </c>
      <c r="I31" s="40">
        <v>1920.98</v>
      </c>
      <c r="J31" s="40">
        <v>3419.23</v>
      </c>
      <c r="K31" s="40">
        <v>2063.12</v>
      </c>
      <c r="L31" s="40">
        <v>4462.42</v>
      </c>
      <c r="M31" s="40">
        <v>2617.9299999999998</v>
      </c>
      <c r="N31" s="40">
        <v>4950.7</v>
      </c>
      <c r="O31" s="40">
        <v>2524.48</v>
      </c>
      <c r="P31" s="40">
        <v>5159.7</v>
      </c>
      <c r="Q31" s="40">
        <v>2736.76</v>
      </c>
      <c r="R31" s="40">
        <v>4179.3500000000004</v>
      </c>
      <c r="S31" s="40">
        <v>1703.03</v>
      </c>
      <c r="T31" s="40"/>
      <c r="U31" s="40"/>
      <c r="V31" s="40"/>
      <c r="W31" s="40"/>
      <c r="X31" s="40"/>
      <c r="Y31" s="40"/>
      <c r="Z31" s="42">
        <f t="shared" si="1"/>
        <v>52291.439999999995</v>
      </c>
      <c r="AA31" s="43">
        <f t="shared" si="0"/>
        <v>5.408551102713624E-2</v>
      </c>
    </row>
    <row r="32" spans="1:28" x14ac:dyDescent="0.25">
      <c r="A32" s="95" t="s">
        <v>46</v>
      </c>
      <c r="B32" s="40">
        <v>0</v>
      </c>
      <c r="C32" s="12">
        <v>247.82</v>
      </c>
      <c r="D32" s="40">
        <v>0</v>
      </c>
      <c r="E32" s="7">
        <v>236.73</v>
      </c>
      <c r="F32" s="40">
        <v>0</v>
      </c>
      <c r="G32" s="40">
        <v>312.54000000000002</v>
      </c>
      <c r="H32" s="40">
        <v>0</v>
      </c>
      <c r="I32" s="40">
        <v>371.58</v>
      </c>
      <c r="J32" s="40">
        <v>0</v>
      </c>
      <c r="K32" s="40">
        <v>544.5</v>
      </c>
      <c r="L32" s="40">
        <v>0</v>
      </c>
      <c r="M32" s="40">
        <v>591.1</v>
      </c>
      <c r="N32" s="40">
        <v>0</v>
      </c>
      <c r="O32" s="40">
        <v>522.64</v>
      </c>
      <c r="P32" s="40">
        <v>0</v>
      </c>
      <c r="Q32" s="40">
        <v>480.11</v>
      </c>
      <c r="R32" s="40">
        <v>0</v>
      </c>
      <c r="S32" s="40">
        <v>464.93</v>
      </c>
      <c r="T32" s="40"/>
      <c r="U32" s="40"/>
      <c r="V32" s="40"/>
      <c r="W32" s="40"/>
      <c r="X32" s="40"/>
      <c r="Y32" s="40"/>
      <c r="Z32" s="42">
        <f t="shared" si="1"/>
        <v>3771.95</v>
      </c>
      <c r="AA32" s="43">
        <f t="shared" si="0"/>
        <v>3.9013621219611957E-3</v>
      </c>
    </row>
    <row r="33" spans="1:27" x14ac:dyDescent="0.25">
      <c r="A33" s="95" t="s">
        <v>14</v>
      </c>
      <c r="B33" s="6">
        <v>390.31</v>
      </c>
      <c r="C33" s="106">
        <v>32.26</v>
      </c>
      <c r="D33" s="6">
        <v>390.35</v>
      </c>
      <c r="E33" s="7">
        <v>38.380000000000003</v>
      </c>
      <c r="F33" s="40">
        <v>439.45</v>
      </c>
      <c r="G33" s="40">
        <v>69.959999999999994</v>
      </c>
      <c r="H33" s="40">
        <v>449.35</v>
      </c>
      <c r="I33" s="40">
        <v>61.34</v>
      </c>
      <c r="J33" s="40">
        <v>467.25</v>
      </c>
      <c r="K33" s="40">
        <v>61.33</v>
      </c>
      <c r="L33" s="40">
        <v>506.98</v>
      </c>
      <c r="M33" s="40">
        <v>74.41</v>
      </c>
      <c r="N33" s="40">
        <v>511.76</v>
      </c>
      <c r="O33" s="40">
        <v>65.66</v>
      </c>
      <c r="P33" s="40">
        <v>480.94</v>
      </c>
      <c r="Q33" s="40">
        <v>56.21</v>
      </c>
      <c r="R33" s="40">
        <v>427.44</v>
      </c>
      <c r="S33" s="40">
        <v>39.5</v>
      </c>
      <c r="T33" s="40"/>
      <c r="U33" s="40"/>
      <c r="V33" s="40"/>
      <c r="W33" s="40"/>
      <c r="X33" s="40"/>
      <c r="Y33" s="40"/>
      <c r="Z33" s="42">
        <f t="shared" si="1"/>
        <v>4562.8799999999992</v>
      </c>
      <c r="AA33" s="43">
        <f t="shared" si="0"/>
        <v>4.7194282000170467E-3</v>
      </c>
    </row>
    <row r="34" spans="1:27" x14ac:dyDescent="0.25">
      <c r="A34" s="95" t="s">
        <v>62</v>
      </c>
      <c r="B34" s="6">
        <v>122.04</v>
      </c>
      <c r="C34" s="41">
        <v>0</v>
      </c>
      <c r="D34" s="102">
        <v>142.43</v>
      </c>
      <c r="E34" s="40">
        <v>0</v>
      </c>
      <c r="F34" s="40">
        <v>194.11</v>
      </c>
      <c r="G34" s="40">
        <v>0</v>
      </c>
      <c r="H34" s="40">
        <v>164.88</v>
      </c>
      <c r="I34" s="40">
        <v>0</v>
      </c>
      <c r="J34" s="40">
        <v>139.29</v>
      </c>
      <c r="K34" s="40">
        <v>0</v>
      </c>
      <c r="L34" s="40">
        <v>184.88</v>
      </c>
      <c r="M34" s="40">
        <v>0</v>
      </c>
      <c r="N34" s="40">
        <v>189.59</v>
      </c>
      <c r="O34" s="40">
        <v>0</v>
      </c>
      <c r="P34" s="40">
        <v>280.45999999999998</v>
      </c>
      <c r="Q34" s="40">
        <v>0</v>
      </c>
      <c r="R34" s="40">
        <v>236.37</v>
      </c>
      <c r="S34" s="40">
        <v>0</v>
      </c>
      <c r="T34" s="40"/>
      <c r="U34" s="40"/>
      <c r="V34" s="40"/>
      <c r="W34" s="40"/>
      <c r="X34" s="40"/>
      <c r="Y34" s="78"/>
      <c r="Z34" s="42">
        <f t="shared" si="1"/>
        <v>1654.0500000000002</v>
      </c>
      <c r="AA34" s="43">
        <f t="shared" si="0"/>
        <v>1.7107989283606402E-3</v>
      </c>
    </row>
    <row r="35" spans="1:27" x14ac:dyDescent="0.25">
      <c r="A35" s="95" t="s">
        <v>68</v>
      </c>
      <c r="B35" s="6">
        <v>481.59</v>
      </c>
      <c r="C35" s="41">
        <v>0</v>
      </c>
      <c r="D35" s="7">
        <v>418.58</v>
      </c>
      <c r="E35" s="6">
        <v>11.19</v>
      </c>
      <c r="F35" s="40">
        <v>516.02</v>
      </c>
      <c r="G35" s="40">
        <v>22.67</v>
      </c>
      <c r="H35" s="40">
        <v>757.02</v>
      </c>
      <c r="I35" s="40">
        <v>6.46</v>
      </c>
      <c r="J35" s="40">
        <v>827.88</v>
      </c>
      <c r="K35" s="40">
        <v>29.57</v>
      </c>
      <c r="L35" s="40">
        <v>807.18</v>
      </c>
      <c r="M35" s="40">
        <v>0</v>
      </c>
      <c r="N35" s="40">
        <v>806.68</v>
      </c>
      <c r="O35" s="40">
        <v>17.53</v>
      </c>
      <c r="P35" s="40">
        <v>744.08</v>
      </c>
      <c r="Q35" s="40">
        <v>0</v>
      </c>
      <c r="R35" s="40">
        <v>744.9</v>
      </c>
      <c r="S35" s="40">
        <v>0</v>
      </c>
      <c r="T35" s="40"/>
      <c r="U35" s="40"/>
      <c r="V35" s="40"/>
      <c r="W35" s="40"/>
      <c r="X35" s="40"/>
      <c r="Y35" s="40"/>
      <c r="Z35" s="42">
        <f t="shared" si="1"/>
        <v>6191.3499999999995</v>
      </c>
      <c r="AA35" s="43">
        <f t="shared" si="0"/>
        <v>6.4037695021950053E-3</v>
      </c>
    </row>
    <row r="36" spans="1:27" x14ac:dyDescent="0.25">
      <c r="A36" s="95" t="s">
        <v>47</v>
      </c>
      <c r="B36" s="40">
        <v>0</v>
      </c>
      <c r="C36" s="106">
        <v>537.29999999999995</v>
      </c>
      <c r="D36" s="40">
        <v>0</v>
      </c>
      <c r="E36" s="40">
        <v>0</v>
      </c>
      <c r="F36" s="40">
        <v>0</v>
      </c>
      <c r="G36" s="40">
        <v>654.80999999999995</v>
      </c>
      <c r="H36" s="40">
        <v>0</v>
      </c>
      <c r="I36" s="40">
        <v>716.13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/>
      <c r="U36" s="40"/>
      <c r="V36" s="40"/>
      <c r="W36" s="40"/>
      <c r="X36" s="40"/>
      <c r="Y36" s="40"/>
      <c r="Z36" s="42">
        <f t="shared" si="1"/>
        <v>1908.2399999999998</v>
      </c>
      <c r="AA36" s="43">
        <f t="shared" si="0"/>
        <v>1.9737099525739292E-3</v>
      </c>
    </row>
    <row r="37" spans="1:27" x14ac:dyDescent="0.25">
      <c r="A37" s="95" t="s">
        <v>16</v>
      </c>
      <c r="B37" s="6">
        <v>45.5</v>
      </c>
      <c r="C37" s="41">
        <v>0</v>
      </c>
      <c r="D37" s="40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/>
      <c r="U37" s="40"/>
      <c r="V37" s="40"/>
      <c r="W37" s="40"/>
      <c r="X37" s="40"/>
      <c r="Y37" s="40"/>
      <c r="Z37" s="42">
        <f t="shared" si="1"/>
        <v>45.5</v>
      </c>
      <c r="AA37" s="43">
        <f t="shared" si="0"/>
        <v>4.7061062991088008E-5</v>
      </c>
    </row>
    <row r="38" spans="1:27" x14ac:dyDescent="0.25">
      <c r="A38" s="95" t="s">
        <v>17</v>
      </c>
      <c r="B38" s="102">
        <v>465.6</v>
      </c>
      <c r="C38" s="106">
        <v>83.07</v>
      </c>
      <c r="D38" s="7">
        <v>435.05</v>
      </c>
      <c r="E38" s="7">
        <v>89.08</v>
      </c>
      <c r="F38" s="40">
        <v>451.63</v>
      </c>
      <c r="G38" s="40">
        <v>128.16999999999999</v>
      </c>
      <c r="H38" s="40">
        <v>381.84</v>
      </c>
      <c r="I38" s="40">
        <v>172.87</v>
      </c>
      <c r="J38" s="40">
        <v>651.54</v>
      </c>
      <c r="K38" s="40">
        <v>136.49</v>
      </c>
      <c r="L38" s="40">
        <v>712.59</v>
      </c>
      <c r="M38" s="40">
        <v>273.92</v>
      </c>
      <c r="N38" s="40">
        <v>767.48</v>
      </c>
      <c r="O38" s="40">
        <v>236.7</v>
      </c>
      <c r="P38" s="40">
        <v>581.33000000000004</v>
      </c>
      <c r="Q38" s="40">
        <v>118.64</v>
      </c>
      <c r="R38" s="40">
        <v>464.2</v>
      </c>
      <c r="S38" s="40">
        <v>121.73</v>
      </c>
      <c r="T38" s="40"/>
      <c r="U38" s="40"/>
      <c r="V38" s="40"/>
      <c r="W38" s="40"/>
      <c r="X38" s="40"/>
      <c r="Y38" s="40"/>
      <c r="Z38" s="42">
        <f t="shared" si="1"/>
        <v>6271.9299999999994</v>
      </c>
      <c r="AA38" s="43">
        <f t="shared" si="0"/>
        <v>6.4871141275976837E-3</v>
      </c>
    </row>
    <row r="39" spans="1:27" x14ac:dyDescent="0.25">
      <c r="A39" s="95" t="s">
        <v>18</v>
      </c>
      <c r="B39" s="108">
        <v>1326.68</v>
      </c>
      <c r="C39" s="102">
        <v>477.02</v>
      </c>
      <c r="D39" s="112">
        <v>1453.13</v>
      </c>
      <c r="E39" s="12">
        <v>518.46</v>
      </c>
      <c r="F39" s="40">
        <v>1787.48</v>
      </c>
      <c r="G39" s="40">
        <v>859.47</v>
      </c>
      <c r="H39" s="40">
        <v>1943.61</v>
      </c>
      <c r="I39" s="40">
        <v>724.67</v>
      </c>
      <c r="J39" s="40">
        <v>1858.57</v>
      </c>
      <c r="K39" s="40">
        <v>1109.83</v>
      </c>
      <c r="L39" s="40">
        <v>2152.64</v>
      </c>
      <c r="M39" s="40">
        <v>1153.71</v>
      </c>
      <c r="N39" s="40">
        <v>2618.2800000000002</v>
      </c>
      <c r="O39" s="40">
        <v>1057.7</v>
      </c>
      <c r="P39" s="40">
        <v>2305.41</v>
      </c>
      <c r="Q39" s="40">
        <v>1119.8699999999999</v>
      </c>
      <c r="R39" s="40">
        <v>1960.54</v>
      </c>
      <c r="S39" s="40">
        <v>1046.8900000000001</v>
      </c>
      <c r="T39" s="40"/>
      <c r="U39" s="40"/>
      <c r="V39" s="40"/>
      <c r="W39" s="40"/>
      <c r="X39" s="40"/>
      <c r="Y39" s="40"/>
      <c r="Z39" s="42">
        <f t="shared" si="1"/>
        <v>25473.96</v>
      </c>
      <c r="AA39" s="43">
        <f t="shared" si="0"/>
        <v>2.6347948048185854E-2</v>
      </c>
    </row>
    <row r="40" spans="1:27" ht="10.75" thickBot="1" x14ac:dyDescent="0.3">
      <c r="A40" s="96" t="s">
        <v>19</v>
      </c>
      <c r="B40" s="111">
        <v>10896.89</v>
      </c>
      <c r="C40" s="111">
        <v>7765.44</v>
      </c>
      <c r="D40" s="103">
        <v>10833.71</v>
      </c>
      <c r="E40" s="111">
        <v>9694.2099999999991</v>
      </c>
      <c r="F40" s="40">
        <v>13771.08</v>
      </c>
      <c r="G40" s="40">
        <v>16501.86</v>
      </c>
      <c r="H40" s="40">
        <v>13342.43</v>
      </c>
      <c r="I40" s="40">
        <v>16896.41</v>
      </c>
      <c r="J40" s="40">
        <v>15717.04</v>
      </c>
      <c r="K40" s="40">
        <v>18916.419999999998</v>
      </c>
      <c r="L40" s="40">
        <v>19710.349999999999</v>
      </c>
      <c r="M40" s="40">
        <v>24272.44</v>
      </c>
      <c r="N40" s="40">
        <v>18139.099999999999</v>
      </c>
      <c r="O40" s="40">
        <v>23587.01</v>
      </c>
      <c r="P40" s="40">
        <v>16611.87</v>
      </c>
      <c r="Q40" s="40">
        <v>21373.17</v>
      </c>
      <c r="R40" s="40">
        <v>14226.39</v>
      </c>
      <c r="S40" s="40">
        <v>16449.75</v>
      </c>
      <c r="T40" s="51"/>
      <c r="U40" s="51"/>
      <c r="V40" s="51"/>
      <c r="W40" s="40"/>
      <c r="X40" s="51"/>
      <c r="Y40" s="40"/>
      <c r="Z40" s="54">
        <f t="shared" si="1"/>
        <v>288705.57</v>
      </c>
      <c r="AA40" s="55">
        <f t="shared" si="0"/>
        <v>0.29861079155270265</v>
      </c>
    </row>
    <row r="41" spans="1:27" ht="10.75" thickBot="1" x14ac:dyDescent="0.3">
      <c r="A41" s="56" t="s">
        <v>30</v>
      </c>
      <c r="B41" s="57">
        <f>SUM(B7:B40)</f>
        <v>48138.159999999989</v>
      </c>
      <c r="C41" s="57">
        <f t="shared" ref="C41:Y41" si="2">SUM(C7:C40)</f>
        <v>20904.05</v>
      </c>
      <c r="D41" s="57">
        <f t="shared" si="2"/>
        <v>49546.48</v>
      </c>
      <c r="E41" s="57">
        <f t="shared" si="2"/>
        <v>24840.159999999996</v>
      </c>
      <c r="F41" s="57">
        <f t="shared" si="2"/>
        <v>63464.119999999988</v>
      </c>
      <c r="G41" s="57">
        <f t="shared" si="2"/>
        <v>38472.550000000003</v>
      </c>
      <c r="H41" s="57">
        <f t="shared" si="2"/>
        <v>61337.939999999995</v>
      </c>
      <c r="I41" s="57">
        <f t="shared" si="2"/>
        <v>40148.490000000005</v>
      </c>
      <c r="J41" s="57">
        <f t="shared" si="2"/>
        <v>72977.41</v>
      </c>
      <c r="K41" s="57">
        <f t="shared" si="2"/>
        <v>44023.07</v>
      </c>
      <c r="L41" s="57">
        <f t="shared" si="2"/>
        <v>89733.34</v>
      </c>
      <c r="M41" s="57">
        <f t="shared" si="2"/>
        <v>55349.119999999995</v>
      </c>
      <c r="N41" s="57">
        <f t="shared" si="2"/>
        <v>81924.47</v>
      </c>
      <c r="O41" s="57">
        <f t="shared" si="2"/>
        <v>53095.199999999997</v>
      </c>
      <c r="P41" s="57">
        <f t="shared" si="2"/>
        <v>72904.53</v>
      </c>
      <c r="Q41" s="57">
        <f t="shared" si="2"/>
        <v>48206.34</v>
      </c>
      <c r="R41" s="97">
        <f t="shared" si="2"/>
        <v>62838.740000000005</v>
      </c>
      <c r="S41" s="98">
        <f t="shared" si="2"/>
        <v>38924.819999999992</v>
      </c>
      <c r="T41" s="57">
        <f t="shared" si="2"/>
        <v>0</v>
      </c>
      <c r="U41" s="57">
        <f t="shared" si="2"/>
        <v>0</v>
      </c>
      <c r="V41" s="57">
        <f t="shared" si="2"/>
        <v>0</v>
      </c>
      <c r="W41" s="57">
        <f t="shared" si="2"/>
        <v>0</v>
      </c>
      <c r="X41" s="57">
        <f t="shared" si="2"/>
        <v>0</v>
      </c>
      <c r="Y41" s="57">
        <f t="shared" si="2"/>
        <v>0</v>
      </c>
      <c r="Z41" s="89">
        <f>SUM(Z7:Z40)</f>
        <v>966828.99</v>
      </c>
      <c r="AA41" s="59">
        <f t="shared" si="0"/>
        <v>1</v>
      </c>
    </row>
    <row r="42" spans="1:27" x14ac:dyDescent="0.25"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1"/>
      <c r="U42" s="91"/>
      <c r="V42" s="91"/>
      <c r="W42" s="91"/>
      <c r="X42" s="91"/>
      <c r="Y42" s="91"/>
    </row>
    <row r="43" spans="1:27" x14ac:dyDescent="0.25">
      <c r="A43" s="119" t="s">
        <v>52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</row>
    <row r="44" spans="1:27" x14ac:dyDescent="0.25">
      <c r="A44" s="61" t="s">
        <v>51</v>
      </c>
      <c r="Z44" s="62"/>
    </row>
  </sheetData>
  <mergeCells count="16">
    <mergeCell ref="A43:AA43"/>
    <mergeCell ref="P5:Q5"/>
    <mergeCell ref="R5:S5"/>
    <mergeCell ref="T5:U5"/>
    <mergeCell ref="Z5:Z6"/>
    <mergeCell ref="AA5:AA6"/>
    <mergeCell ref="N5:O5"/>
    <mergeCell ref="A5:A6"/>
    <mergeCell ref="B5:C5"/>
    <mergeCell ref="L5:M5"/>
    <mergeCell ref="D5:E5"/>
    <mergeCell ref="F5:G5"/>
    <mergeCell ref="H5:I5"/>
    <mergeCell ref="J5:K5"/>
    <mergeCell ref="V5:W5"/>
    <mergeCell ref="X5:Y5"/>
  </mergeCells>
  <conditionalFormatting sqref="A5:XFD6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{21C3FADD-C92C-4FFB-9F4F-8953D1543C00}</x14:id>
        </ext>
      </extLst>
    </cfRule>
  </conditionalFormatting>
  <pageMargins left="0.25" right="0.25" top="0.75" bottom="0.75" header="0.3" footer="0.3"/>
  <pageSetup paperSize="9" scale="53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1C3FADD-C92C-4FFB-9F4F-8953D1543C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A5:XFD6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AC37"/>
  <sheetViews>
    <sheetView tabSelected="1" zoomScaleNormal="100" workbookViewId="0">
      <pane xSplit="1" topLeftCell="B1" activePane="topRight" state="frozen"/>
      <selection pane="topRight" activeCell="AD5" sqref="AD5"/>
    </sheetView>
  </sheetViews>
  <sheetFormatPr baseColWidth="10" defaultColWidth="11.3828125" defaultRowHeight="10.3" x14ac:dyDescent="0.25"/>
  <cols>
    <col min="1" max="1" width="36.3828125" style="17" bestFit="1" customWidth="1"/>
    <col min="2" max="2" width="10.69140625" style="63" bestFit="1" customWidth="1"/>
    <col min="3" max="3" width="9.3046875" style="64" customWidth="1"/>
    <col min="4" max="4" width="10.3828125" style="63" bestFit="1" customWidth="1"/>
    <col min="5" max="5" width="9.3046875" style="64" bestFit="1" customWidth="1"/>
    <col min="6" max="6" width="10.3828125" style="63" bestFit="1" customWidth="1"/>
    <col min="7" max="7" width="9.3046875" style="64" bestFit="1" customWidth="1"/>
    <col min="8" max="8" width="8.84375" style="63" bestFit="1" customWidth="1"/>
    <col min="9" max="9" width="9.3046875" style="64" bestFit="1" customWidth="1"/>
    <col min="10" max="10" width="8.84375" style="63" bestFit="1" customWidth="1"/>
    <col min="11" max="11" width="9.3046875" style="64" bestFit="1" customWidth="1"/>
    <col min="12" max="12" width="8.84375" style="63" bestFit="1" customWidth="1"/>
    <col min="13" max="13" width="9.3046875" style="64" bestFit="1" customWidth="1"/>
    <col min="14" max="14" width="8.84375" style="63" bestFit="1" customWidth="1"/>
    <col min="15" max="15" width="9.3046875" style="64" bestFit="1" customWidth="1"/>
    <col min="16" max="16" width="8.84375" style="63" bestFit="1" customWidth="1"/>
    <col min="17" max="17" width="9.3046875" style="64" bestFit="1" customWidth="1"/>
    <col min="18" max="18" width="8.84375" style="63" bestFit="1" customWidth="1"/>
    <col min="19" max="19" width="9.3046875" style="64" bestFit="1" customWidth="1"/>
    <col min="20" max="20" width="8.84375" style="64" hidden="1" customWidth="1"/>
    <col min="21" max="25" width="9.3046875" style="64" hidden="1" customWidth="1"/>
    <col min="26" max="26" width="9.84375" style="17" bestFit="1" customWidth="1"/>
    <col min="27" max="27" width="10.69140625" style="65" bestFit="1" customWidth="1"/>
    <col min="28" max="28" width="9.84375" style="65" bestFit="1" customWidth="1"/>
    <col min="29" max="29" width="7.84375" style="18" bestFit="1" customWidth="1"/>
    <col min="30" max="30" width="12.53515625" style="17" bestFit="1" customWidth="1"/>
    <col min="31" max="16384" width="11.3828125" style="17"/>
  </cols>
  <sheetData>
    <row r="1" spans="1:29" x14ac:dyDescent="0.25">
      <c r="A1" s="15" t="s">
        <v>58</v>
      </c>
    </row>
    <row r="2" spans="1:29" x14ac:dyDescent="0.25">
      <c r="A2" s="15" t="s">
        <v>60</v>
      </c>
    </row>
    <row r="3" spans="1:29" x14ac:dyDescent="0.25">
      <c r="A3" s="19" t="s">
        <v>70</v>
      </c>
      <c r="B3" s="66" t="s">
        <v>71</v>
      </c>
      <c r="C3" s="21" t="s">
        <v>69</v>
      </c>
      <c r="F3" s="22">
        <f ca="1">TODAY()</f>
        <v>44907</v>
      </c>
    </row>
    <row r="4" spans="1:29" ht="10.75" thickBot="1" x14ac:dyDescent="0.3"/>
    <row r="5" spans="1:29" ht="21.75" customHeight="1" thickBot="1" x14ac:dyDescent="0.3">
      <c r="A5" s="126" t="s">
        <v>29</v>
      </c>
      <c r="B5" s="121" t="s">
        <v>1</v>
      </c>
      <c r="C5" s="131"/>
      <c r="D5" s="132" t="s">
        <v>21</v>
      </c>
      <c r="E5" s="131"/>
      <c r="F5" s="121" t="s">
        <v>22</v>
      </c>
      <c r="G5" s="131"/>
      <c r="H5" s="132" t="s">
        <v>23</v>
      </c>
      <c r="I5" s="131"/>
      <c r="J5" s="132" t="s">
        <v>24</v>
      </c>
      <c r="K5" s="131"/>
      <c r="L5" s="132" t="s">
        <v>25</v>
      </c>
      <c r="M5" s="131"/>
      <c r="N5" s="132" t="s">
        <v>26</v>
      </c>
      <c r="O5" s="131"/>
      <c r="P5" s="132" t="s">
        <v>27</v>
      </c>
      <c r="Q5" s="131"/>
      <c r="R5" s="121" t="s">
        <v>28</v>
      </c>
      <c r="S5" s="128"/>
      <c r="T5" s="121" t="s">
        <v>39</v>
      </c>
      <c r="U5" s="128"/>
      <c r="V5" s="121" t="s">
        <v>66</v>
      </c>
      <c r="W5" s="128"/>
      <c r="X5" s="121" t="s">
        <v>67</v>
      </c>
      <c r="Y5" s="128"/>
      <c r="Z5" s="129" t="s">
        <v>38</v>
      </c>
      <c r="AA5" s="130"/>
      <c r="AB5" s="122" t="s">
        <v>30</v>
      </c>
      <c r="AC5" s="124" t="s">
        <v>48</v>
      </c>
    </row>
    <row r="6" spans="1:29" ht="21.75" customHeight="1" thickBot="1" x14ac:dyDescent="0.3">
      <c r="A6" s="127"/>
      <c r="B6" s="26" t="s">
        <v>53</v>
      </c>
      <c r="C6" s="67" t="s">
        <v>54</v>
      </c>
      <c r="D6" s="26" t="s">
        <v>53</v>
      </c>
      <c r="E6" s="67" t="s">
        <v>54</v>
      </c>
      <c r="F6" s="26" t="s">
        <v>53</v>
      </c>
      <c r="G6" s="67" t="s">
        <v>54</v>
      </c>
      <c r="H6" s="26" t="s">
        <v>53</v>
      </c>
      <c r="I6" s="67" t="s">
        <v>54</v>
      </c>
      <c r="J6" s="26" t="s">
        <v>53</v>
      </c>
      <c r="K6" s="67" t="s">
        <v>54</v>
      </c>
      <c r="L6" s="26" t="s">
        <v>53</v>
      </c>
      <c r="M6" s="67" t="s">
        <v>54</v>
      </c>
      <c r="N6" s="26" t="s">
        <v>53</v>
      </c>
      <c r="O6" s="67" t="s">
        <v>54</v>
      </c>
      <c r="P6" s="26" t="s">
        <v>53</v>
      </c>
      <c r="Q6" s="67" t="s">
        <v>54</v>
      </c>
      <c r="R6" s="26" t="s">
        <v>53</v>
      </c>
      <c r="S6" s="67" t="s">
        <v>54</v>
      </c>
      <c r="T6" s="26" t="s">
        <v>53</v>
      </c>
      <c r="U6" s="67" t="s">
        <v>54</v>
      </c>
      <c r="V6" s="26" t="s">
        <v>53</v>
      </c>
      <c r="W6" s="67" t="s">
        <v>54</v>
      </c>
      <c r="X6" s="26" t="s">
        <v>53</v>
      </c>
      <c r="Y6" s="67" t="s">
        <v>54</v>
      </c>
      <c r="Z6" s="68" t="s">
        <v>36</v>
      </c>
      <c r="AA6" s="69" t="s">
        <v>37</v>
      </c>
      <c r="AB6" s="123"/>
      <c r="AC6" s="125"/>
    </row>
    <row r="7" spans="1:29" x14ac:dyDescent="0.25">
      <c r="A7" s="30" t="s">
        <v>0</v>
      </c>
      <c r="B7" s="1">
        <v>9095.61</v>
      </c>
      <c r="C7" s="31">
        <v>0</v>
      </c>
      <c r="D7" s="113">
        <v>8006.08</v>
      </c>
      <c r="E7" s="2">
        <v>589.26</v>
      </c>
      <c r="F7" s="40">
        <v>9188.8700000000008</v>
      </c>
      <c r="G7" s="41">
        <v>0</v>
      </c>
      <c r="H7" s="41">
        <v>9171.24</v>
      </c>
      <c r="I7" s="41">
        <v>224.32</v>
      </c>
      <c r="J7" s="41">
        <v>11230.17</v>
      </c>
      <c r="K7" s="41">
        <v>0</v>
      </c>
      <c r="L7" s="41">
        <v>12092.8</v>
      </c>
      <c r="M7" s="41">
        <v>0</v>
      </c>
      <c r="N7" s="1">
        <v>12618.55</v>
      </c>
      <c r="O7" s="2">
        <v>149.87</v>
      </c>
      <c r="P7" s="1">
        <v>12021.34</v>
      </c>
      <c r="Q7" s="34">
        <v>0</v>
      </c>
      <c r="R7" s="1">
        <v>10544.92</v>
      </c>
      <c r="S7" s="70">
        <v>0</v>
      </c>
      <c r="T7" s="35"/>
      <c r="U7" s="35"/>
      <c r="V7" s="35"/>
      <c r="W7" s="35"/>
      <c r="X7" s="35"/>
      <c r="Y7" s="35"/>
      <c r="Z7" s="71">
        <f>SUM(B7,D7,F7,H7,J7,L7,N7,P7,R7,T7,V7,X7)</f>
        <v>93969.58</v>
      </c>
      <c r="AA7" s="72">
        <f>SUM(C7,E7,G7,I7,K7,M7,O7,Q7,S7,U7,W7,Y7)</f>
        <v>963.44999999999993</v>
      </c>
      <c r="AB7" s="73">
        <f>SUM(Z7:AA7)</f>
        <v>94933.03</v>
      </c>
      <c r="AC7" s="74">
        <f t="shared" ref="AC7:AC34" si="0">+Z7/$Z$34</f>
        <v>0.1570029895026567</v>
      </c>
    </row>
    <row r="8" spans="1:29" x14ac:dyDescent="0.25">
      <c r="A8" s="39" t="s">
        <v>2</v>
      </c>
      <c r="B8" s="102">
        <v>278.60000000000002</v>
      </c>
      <c r="C8" s="40">
        <v>0</v>
      </c>
      <c r="D8" s="102">
        <v>338.2</v>
      </c>
      <c r="E8" s="40">
        <v>0</v>
      </c>
      <c r="F8" s="40">
        <v>454.58</v>
      </c>
      <c r="G8" s="41">
        <v>0</v>
      </c>
      <c r="H8" s="41">
        <v>380.38</v>
      </c>
      <c r="I8" s="41">
        <v>0</v>
      </c>
      <c r="J8" s="41">
        <v>658.16</v>
      </c>
      <c r="K8" s="41">
        <v>0</v>
      </c>
      <c r="L8" s="41">
        <v>717.92</v>
      </c>
      <c r="M8" s="41">
        <v>0</v>
      </c>
      <c r="N8" s="102">
        <v>952.88</v>
      </c>
      <c r="O8" s="40">
        <v>0</v>
      </c>
      <c r="P8" s="2">
        <v>836.16</v>
      </c>
      <c r="Q8" s="40">
        <v>0</v>
      </c>
      <c r="R8" s="40">
        <v>622.74</v>
      </c>
      <c r="S8" s="41">
        <v>0</v>
      </c>
      <c r="T8" s="41"/>
      <c r="U8" s="44"/>
      <c r="V8" s="40"/>
      <c r="W8" s="40"/>
      <c r="X8" s="40"/>
      <c r="Y8" s="40"/>
      <c r="Z8" s="75">
        <f t="shared" ref="Z8:Z33" si="1">SUM(B8,D8,F8,H8,J8,L8,N8,P8,R8,T8,V8,X8)</f>
        <v>5239.62</v>
      </c>
      <c r="AA8" s="76">
        <f t="shared" ref="AA8:AA33" si="2">SUM(C8,E8,G8,I8,K8,M8,O8,Q8,S8,U8,W8,Y8)</f>
        <v>0</v>
      </c>
      <c r="AB8" s="42">
        <f t="shared" ref="AB8:AB33" si="3">SUM(Z8:AA8)</f>
        <v>5239.62</v>
      </c>
      <c r="AC8" s="77">
        <f t="shared" si="0"/>
        <v>8.7542798835315641E-3</v>
      </c>
    </row>
    <row r="9" spans="1:29" x14ac:dyDescent="0.25">
      <c r="A9" s="39" t="s">
        <v>57</v>
      </c>
      <c r="B9" s="108">
        <v>11265.22</v>
      </c>
      <c r="C9" s="40">
        <v>0</v>
      </c>
      <c r="D9" s="10">
        <v>13089.8</v>
      </c>
      <c r="E9" s="40">
        <v>0</v>
      </c>
      <c r="F9" s="40">
        <v>14340.24</v>
      </c>
      <c r="G9" s="41">
        <v>0</v>
      </c>
      <c r="H9" s="41">
        <v>15026.52</v>
      </c>
      <c r="I9" s="41">
        <v>1281.77</v>
      </c>
      <c r="J9" s="41">
        <v>20453.32</v>
      </c>
      <c r="K9" s="41">
        <v>266.69</v>
      </c>
      <c r="L9" s="41">
        <v>24186.54</v>
      </c>
      <c r="M9" s="41">
        <v>862.11</v>
      </c>
      <c r="N9" s="109">
        <v>22077.56</v>
      </c>
      <c r="O9" s="2">
        <v>922.12</v>
      </c>
      <c r="P9" s="1">
        <v>16867.5</v>
      </c>
      <c r="Q9" s="1">
        <v>1497.12</v>
      </c>
      <c r="R9" s="40">
        <v>15505.22</v>
      </c>
      <c r="S9" s="2">
        <v>981.89</v>
      </c>
      <c r="T9" s="40"/>
      <c r="U9" s="78"/>
      <c r="V9" s="40"/>
      <c r="W9" s="40"/>
      <c r="X9" s="40"/>
      <c r="Y9" s="40"/>
      <c r="Z9" s="75">
        <f t="shared" si="1"/>
        <v>152811.92000000001</v>
      </c>
      <c r="AA9" s="79">
        <f t="shared" si="2"/>
        <v>5811.7</v>
      </c>
      <c r="AB9" s="42">
        <f t="shared" si="3"/>
        <v>158623.62000000002</v>
      </c>
      <c r="AC9" s="77">
        <f t="shared" si="0"/>
        <v>0.25531590405789634</v>
      </c>
    </row>
    <row r="10" spans="1:29" x14ac:dyDescent="0.25">
      <c r="A10" s="39" t="s">
        <v>31</v>
      </c>
      <c r="B10" s="7">
        <v>495.54</v>
      </c>
      <c r="C10" s="40">
        <v>0</v>
      </c>
      <c r="D10" s="102">
        <v>388.14</v>
      </c>
      <c r="E10" s="40">
        <v>0</v>
      </c>
      <c r="F10" s="40">
        <v>437.56</v>
      </c>
      <c r="G10" s="41">
        <v>0</v>
      </c>
      <c r="H10" s="41">
        <v>415.76</v>
      </c>
      <c r="I10" s="41">
        <v>0</v>
      </c>
      <c r="J10" s="41">
        <v>506.68</v>
      </c>
      <c r="K10" s="41">
        <v>0</v>
      </c>
      <c r="L10" s="41">
        <v>482.66</v>
      </c>
      <c r="M10" s="41">
        <v>0</v>
      </c>
      <c r="N10" s="102">
        <v>503.26</v>
      </c>
      <c r="O10" s="78">
        <v>0</v>
      </c>
      <c r="P10" s="10">
        <v>369.48</v>
      </c>
      <c r="Q10" s="10">
        <v>22.66</v>
      </c>
      <c r="R10" s="40">
        <v>508.4</v>
      </c>
      <c r="S10" s="40">
        <v>0</v>
      </c>
      <c r="T10" s="40"/>
      <c r="U10" s="78"/>
      <c r="V10" s="40"/>
      <c r="W10" s="40"/>
      <c r="X10" s="40"/>
      <c r="Y10" s="40"/>
      <c r="Z10" s="75">
        <f t="shared" si="1"/>
        <v>4107.4799999999996</v>
      </c>
      <c r="AA10" s="79">
        <f t="shared" si="2"/>
        <v>22.66</v>
      </c>
      <c r="AB10" s="42">
        <f t="shared" si="3"/>
        <v>4130.1399999999994</v>
      </c>
      <c r="AC10" s="77">
        <f t="shared" si="0"/>
        <v>6.8627170550551808E-3</v>
      </c>
    </row>
    <row r="11" spans="1:29" x14ac:dyDescent="0.25">
      <c r="A11" s="39" t="s">
        <v>32</v>
      </c>
      <c r="B11" s="7">
        <v>91.25</v>
      </c>
      <c r="C11" s="40">
        <v>0</v>
      </c>
      <c r="D11" s="7">
        <v>147.02000000000001</v>
      </c>
      <c r="E11" s="40">
        <v>0</v>
      </c>
      <c r="F11" s="40">
        <v>146.38999999999999</v>
      </c>
      <c r="G11" s="41">
        <v>0</v>
      </c>
      <c r="H11" s="41">
        <v>255.46</v>
      </c>
      <c r="I11" s="41">
        <v>0</v>
      </c>
      <c r="J11" s="41">
        <v>279.83999999999997</v>
      </c>
      <c r="K11" s="41">
        <v>53.52</v>
      </c>
      <c r="L11" s="41">
        <v>344.5</v>
      </c>
      <c r="M11" s="41">
        <v>23.7</v>
      </c>
      <c r="N11" s="102">
        <v>413.46</v>
      </c>
      <c r="O11" s="78">
        <v>0</v>
      </c>
      <c r="P11" s="10">
        <v>299.06</v>
      </c>
      <c r="Q11" s="10">
        <v>23.04</v>
      </c>
      <c r="R11" s="40">
        <v>186.72</v>
      </c>
      <c r="S11" s="2">
        <v>23.66</v>
      </c>
      <c r="T11" s="40"/>
      <c r="U11" s="78"/>
      <c r="V11" s="40"/>
      <c r="W11" s="40"/>
      <c r="X11" s="40"/>
      <c r="Y11" s="40"/>
      <c r="Z11" s="75">
        <f t="shared" si="1"/>
        <v>2163.6999999999998</v>
      </c>
      <c r="AA11" s="79">
        <f t="shared" si="2"/>
        <v>123.91999999999999</v>
      </c>
      <c r="AB11" s="42">
        <f t="shared" si="3"/>
        <v>2287.62</v>
      </c>
      <c r="AC11" s="77">
        <f t="shared" si="0"/>
        <v>3.6150780751270598E-3</v>
      </c>
    </row>
    <row r="12" spans="1:29" x14ac:dyDescent="0.25">
      <c r="A12" s="39" t="s">
        <v>41</v>
      </c>
      <c r="B12" s="2">
        <v>45.06</v>
      </c>
      <c r="C12" s="40">
        <v>0</v>
      </c>
      <c r="D12" s="7">
        <v>93.58</v>
      </c>
      <c r="E12" s="40">
        <v>0</v>
      </c>
      <c r="F12" s="40">
        <v>116.74</v>
      </c>
      <c r="G12" s="41">
        <v>0</v>
      </c>
      <c r="H12" s="41">
        <v>192.52</v>
      </c>
      <c r="I12" s="41">
        <v>0</v>
      </c>
      <c r="J12" s="41">
        <v>140.46</v>
      </c>
      <c r="K12" s="41">
        <v>0</v>
      </c>
      <c r="L12" s="41">
        <v>234.03</v>
      </c>
      <c r="M12" s="41">
        <v>0</v>
      </c>
      <c r="N12" s="7">
        <v>254.97</v>
      </c>
      <c r="O12" s="78">
        <v>0</v>
      </c>
      <c r="P12" s="10">
        <v>254.08</v>
      </c>
      <c r="Q12" s="40">
        <v>0</v>
      </c>
      <c r="R12" s="40">
        <v>116.8</v>
      </c>
      <c r="S12" s="40">
        <v>0</v>
      </c>
      <c r="T12" s="40"/>
      <c r="U12" s="78"/>
      <c r="V12" s="40"/>
      <c r="W12" s="40"/>
      <c r="X12" s="40"/>
      <c r="Y12" s="40"/>
      <c r="Z12" s="75">
        <f t="shared" si="1"/>
        <v>1448.2399999999998</v>
      </c>
      <c r="AA12" s="79">
        <f t="shared" si="2"/>
        <v>0</v>
      </c>
      <c r="AB12" s="42">
        <f t="shared" si="3"/>
        <v>1448.2399999999998</v>
      </c>
      <c r="AC12" s="77">
        <f t="shared" si="0"/>
        <v>2.4196980503406263E-3</v>
      </c>
    </row>
    <row r="13" spans="1:29" x14ac:dyDescent="0.25">
      <c r="A13" s="39" t="s">
        <v>33</v>
      </c>
      <c r="B13" s="2">
        <v>142.58000000000001</v>
      </c>
      <c r="C13" s="40">
        <v>0</v>
      </c>
      <c r="D13" s="7">
        <v>141.06</v>
      </c>
      <c r="E13" s="40">
        <v>0</v>
      </c>
      <c r="F13" s="40">
        <v>189.34</v>
      </c>
      <c r="G13" s="41">
        <v>0</v>
      </c>
      <c r="H13" s="41">
        <v>284.2</v>
      </c>
      <c r="I13" s="41">
        <v>0</v>
      </c>
      <c r="J13" s="41">
        <v>237.36</v>
      </c>
      <c r="K13" s="41">
        <v>0</v>
      </c>
      <c r="L13" s="41">
        <v>214.32</v>
      </c>
      <c r="M13" s="41">
        <v>0</v>
      </c>
      <c r="N13" s="8">
        <v>380.82</v>
      </c>
      <c r="O13" s="2">
        <v>23.76</v>
      </c>
      <c r="P13" s="10">
        <v>335.1</v>
      </c>
      <c r="Q13" s="40">
        <v>0</v>
      </c>
      <c r="R13" s="40">
        <v>286.54000000000002</v>
      </c>
      <c r="S13" s="40">
        <v>0</v>
      </c>
      <c r="T13" s="40"/>
      <c r="U13" s="78"/>
      <c r="V13" s="40"/>
      <c r="W13" s="40"/>
      <c r="X13" s="40"/>
      <c r="Y13" s="40"/>
      <c r="Z13" s="75">
        <f t="shared" si="1"/>
        <v>2211.3200000000002</v>
      </c>
      <c r="AA13" s="79">
        <f t="shared" si="2"/>
        <v>23.76</v>
      </c>
      <c r="AB13" s="42">
        <f t="shared" si="3"/>
        <v>2235.0800000000004</v>
      </c>
      <c r="AC13" s="77">
        <f t="shared" si="0"/>
        <v>3.6946408693857612E-3</v>
      </c>
    </row>
    <row r="14" spans="1:29" x14ac:dyDescent="0.25">
      <c r="A14" s="39" t="s">
        <v>34</v>
      </c>
      <c r="B14" s="102">
        <v>69.88</v>
      </c>
      <c r="C14" s="40">
        <v>0</v>
      </c>
      <c r="D14" s="7">
        <v>137.46</v>
      </c>
      <c r="E14" s="40">
        <v>0</v>
      </c>
      <c r="F14" s="40">
        <v>162.11000000000001</v>
      </c>
      <c r="G14" s="41">
        <v>0</v>
      </c>
      <c r="H14" s="41">
        <v>162.94</v>
      </c>
      <c r="I14" s="41">
        <v>0</v>
      </c>
      <c r="J14" s="41">
        <v>187.5</v>
      </c>
      <c r="K14" s="41">
        <v>0</v>
      </c>
      <c r="L14" s="41">
        <v>258.48</v>
      </c>
      <c r="M14" s="41">
        <v>0</v>
      </c>
      <c r="N14" s="7">
        <v>255.11</v>
      </c>
      <c r="O14" s="78">
        <v>0</v>
      </c>
      <c r="P14" s="10">
        <v>212.12</v>
      </c>
      <c r="Q14" s="40">
        <v>0</v>
      </c>
      <c r="R14" s="40">
        <v>162.41</v>
      </c>
      <c r="S14" s="2">
        <v>23.91</v>
      </c>
      <c r="T14" s="40"/>
      <c r="U14" s="78"/>
      <c r="V14" s="40"/>
      <c r="W14" s="40"/>
      <c r="X14" s="40"/>
      <c r="Y14" s="40"/>
      <c r="Z14" s="75">
        <f t="shared" si="1"/>
        <v>1608.01</v>
      </c>
      <c r="AA14" s="79">
        <f t="shared" si="2"/>
        <v>23.91</v>
      </c>
      <c r="AB14" s="42">
        <f t="shared" si="3"/>
        <v>1631.92</v>
      </c>
      <c r="AC14" s="77">
        <f t="shared" si="0"/>
        <v>2.6866394119263596E-3</v>
      </c>
    </row>
    <row r="15" spans="1:29" x14ac:dyDescent="0.25">
      <c r="A15" s="39" t="s">
        <v>40</v>
      </c>
      <c r="B15" s="102">
        <v>6.36</v>
      </c>
      <c r="C15" s="40">
        <v>0</v>
      </c>
      <c r="D15" s="7">
        <v>11.76</v>
      </c>
      <c r="E15" s="40">
        <v>0</v>
      </c>
      <c r="F15" s="40">
        <v>11.76</v>
      </c>
      <c r="G15" s="41">
        <v>0</v>
      </c>
      <c r="H15" s="41">
        <v>22.06</v>
      </c>
      <c r="I15" s="41">
        <v>0</v>
      </c>
      <c r="J15" s="41">
        <v>17.55</v>
      </c>
      <c r="K15" s="41">
        <v>0</v>
      </c>
      <c r="L15" s="41">
        <v>49.19</v>
      </c>
      <c r="M15" s="41">
        <v>0</v>
      </c>
      <c r="N15" s="2">
        <v>41.28</v>
      </c>
      <c r="O15" s="78">
        <v>0</v>
      </c>
      <c r="P15" s="10">
        <v>25.44</v>
      </c>
      <c r="Q15" s="40">
        <v>0</v>
      </c>
      <c r="R15" s="40">
        <v>29.37</v>
      </c>
      <c r="S15" s="40">
        <v>0</v>
      </c>
      <c r="T15" s="40"/>
      <c r="U15" s="78"/>
      <c r="V15" s="40"/>
      <c r="W15" s="40"/>
      <c r="X15" s="40"/>
      <c r="Y15" s="40"/>
      <c r="Z15" s="75">
        <f t="shared" si="1"/>
        <v>214.76999999999998</v>
      </c>
      <c r="AA15" s="79">
        <f t="shared" si="2"/>
        <v>0</v>
      </c>
      <c r="AB15" s="42">
        <f t="shared" si="3"/>
        <v>214.76999999999998</v>
      </c>
      <c r="AC15" s="77">
        <f t="shared" si="0"/>
        <v>3.5883455109074209E-4</v>
      </c>
    </row>
    <row r="16" spans="1:29" x14ac:dyDescent="0.25">
      <c r="A16" s="39" t="s">
        <v>35</v>
      </c>
      <c r="B16" s="7">
        <v>22.54</v>
      </c>
      <c r="C16" s="40">
        <v>0</v>
      </c>
      <c r="D16" s="2">
        <v>22.52</v>
      </c>
      <c r="E16" s="40">
        <v>0</v>
      </c>
      <c r="F16" s="40">
        <v>44.58</v>
      </c>
      <c r="G16" s="41">
        <v>0</v>
      </c>
      <c r="H16" s="41">
        <v>45.12</v>
      </c>
      <c r="I16" s="41">
        <v>0</v>
      </c>
      <c r="J16" s="41">
        <v>68.64</v>
      </c>
      <c r="K16" s="41">
        <v>0</v>
      </c>
      <c r="L16" s="41">
        <v>93</v>
      </c>
      <c r="M16" s="41">
        <v>0</v>
      </c>
      <c r="N16" s="102">
        <v>92.52</v>
      </c>
      <c r="O16" s="78">
        <v>0</v>
      </c>
      <c r="P16" s="10">
        <v>69.7</v>
      </c>
      <c r="Q16" s="40">
        <v>0</v>
      </c>
      <c r="R16" s="40">
        <v>46.44</v>
      </c>
      <c r="S16" s="40">
        <v>0</v>
      </c>
      <c r="T16" s="40"/>
      <c r="U16" s="78"/>
      <c r="V16" s="40"/>
      <c r="W16" s="40"/>
      <c r="X16" s="40"/>
      <c r="Y16" s="40"/>
      <c r="Z16" s="75">
        <f t="shared" si="1"/>
        <v>505.05999999999995</v>
      </c>
      <c r="AA16" s="79">
        <f t="shared" si="2"/>
        <v>0</v>
      </c>
      <c r="AB16" s="42">
        <f t="shared" si="3"/>
        <v>505.05999999999995</v>
      </c>
      <c r="AC16" s="77">
        <f t="shared" si="0"/>
        <v>8.4384680529818034E-4</v>
      </c>
    </row>
    <row r="17" spans="1:29" x14ac:dyDescent="0.25">
      <c r="A17" s="117" t="s">
        <v>3</v>
      </c>
      <c r="B17" s="12">
        <v>522.38</v>
      </c>
      <c r="C17" s="40">
        <v>0</v>
      </c>
      <c r="D17" s="7">
        <v>581.91999999999996</v>
      </c>
      <c r="E17" s="40">
        <v>0</v>
      </c>
      <c r="F17" s="40">
        <v>720.02</v>
      </c>
      <c r="G17" s="41">
        <v>47.44</v>
      </c>
      <c r="H17" s="41">
        <v>747.72</v>
      </c>
      <c r="I17" s="41">
        <v>96.86</v>
      </c>
      <c r="J17" s="1">
        <v>1278.44</v>
      </c>
      <c r="K17" s="41">
        <v>0</v>
      </c>
      <c r="L17" s="1">
        <v>1648.1</v>
      </c>
      <c r="M17" s="100">
        <v>96.59</v>
      </c>
      <c r="N17" s="100">
        <v>561.02</v>
      </c>
      <c r="O17" s="78">
        <v>0</v>
      </c>
      <c r="P17" s="40"/>
      <c r="Q17" s="40"/>
      <c r="R17" s="40"/>
      <c r="S17" s="40"/>
      <c r="T17" s="40"/>
      <c r="U17" s="78"/>
      <c r="V17" s="40"/>
      <c r="W17" s="40"/>
      <c r="X17" s="40"/>
      <c r="Y17" s="40"/>
      <c r="Z17" s="75">
        <f t="shared" si="1"/>
        <v>6059.6</v>
      </c>
      <c r="AA17" s="79">
        <f t="shared" si="2"/>
        <v>240.89000000000001</v>
      </c>
      <c r="AB17" s="42">
        <f t="shared" si="3"/>
        <v>6300.4900000000007</v>
      </c>
      <c r="AC17" s="77">
        <f t="shared" si="0"/>
        <v>1.0124290384082791E-2</v>
      </c>
    </row>
    <row r="18" spans="1:29" x14ac:dyDescent="0.25">
      <c r="A18" s="39" t="s">
        <v>4</v>
      </c>
      <c r="B18" s="2">
        <v>224.66</v>
      </c>
      <c r="C18" s="40">
        <v>0</v>
      </c>
      <c r="D18" s="2">
        <v>225.68</v>
      </c>
      <c r="E18" s="40">
        <v>0</v>
      </c>
      <c r="F18" s="40">
        <v>314.3</v>
      </c>
      <c r="G18" s="41">
        <v>93.04</v>
      </c>
      <c r="H18" s="41">
        <v>467.03</v>
      </c>
      <c r="I18" s="41">
        <v>0</v>
      </c>
      <c r="J18" s="41">
        <v>456.7</v>
      </c>
      <c r="K18" s="41">
        <v>0</v>
      </c>
      <c r="L18" s="41">
        <v>473.72</v>
      </c>
      <c r="M18" s="41">
        <v>157.94</v>
      </c>
      <c r="N18" s="102">
        <v>548.16</v>
      </c>
      <c r="O18" s="2">
        <v>68</v>
      </c>
      <c r="P18" s="10">
        <v>475.78</v>
      </c>
      <c r="Q18" s="10">
        <v>45.62</v>
      </c>
      <c r="R18" s="40">
        <v>372.78</v>
      </c>
      <c r="S18" s="2">
        <v>89.82</v>
      </c>
      <c r="T18" s="40"/>
      <c r="U18" s="78"/>
      <c r="V18" s="40"/>
      <c r="W18" s="40"/>
      <c r="X18" s="40"/>
      <c r="Y18" s="40"/>
      <c r="Z18" s="75">
        <f t="shared" si="1"/>
        <v>3558.8099999999995</v>
      </c>
      <c r="AA18" s="79">
        <f t="shared" si="2"/>
        <v>454.42</v>
      </c>
      <c r="AB18" s="42">
        <f t="shared" si="3"/>
        <v>4013.2299999999996</v>
      </c>
      <c r="AC18" s="77">
        <f t="shared" si="0"/>
        <v>5.9460073044058466E-3</v>
      </c>
    </row>
    <row r="19" spans="1:29" x14ac:dyDescent="0.25">
      <c r="A19" s="39" t="s">
        <v>5</v>
      </c>
      <c r="B19" s="10">
        <v>1687.8</v>
      </c>
      <c r="C19" s="40">
        <v>0</v>
      </c>
      <c r="D19" s="10">
        <v>1989.82</v>
      </c>
      <c r="E19" s="40">
        <v>0</v>
      </c>
      <c r="F19" s="40">
        <v>2263.1799999999998</v>
      </c>
      <c r="G19" s="41">
        <v>0</v>
      </c>
      <c r="H19" s="41">
        <v>2485.3200000000002</v>
      </c>
      <c r="I19" s="41">
        <v>0</v>
      </c>
      <c r="J19" s="41">
        <v>3189.92</v>
      </c>
      <c r="K19" s="41">
        <v>0</v>
      </c>
      <c r="L19" s="41">
        <v>4097.28</v>
      </c>
      <c r="M19" s="41">
        <v>0</v>
      </c>
      <c r="N19" s="108">
        <v>3181.66</v>
      </c>
      <c r="O19" s="44">
        <v>0</v>
      </c>
      <c r="P19" s="10">
        <v>2813.38</v>
      </c>
      <c r="Q19" s="10">
        <v>307.3</v>
      </c>
      <c r="R19" s="40">
        <v>2382.34</v>
      </c>
      <c r="S19" s="2">
        <v>26.08</v>
      </c>
      <c r="T19" s="40"/>
      <c r="U19" s="78"/>
      <c r="V19" s="40"/>
      <c r="W19" s="40"/>
      <c r="X19" s="40"/>
      <c r="Y19" s="40"/>
      <c r="Z19" s="75">
        <f t="shared" si="1"/>
        <v>24090.7</v>
      </c>
      <c r="AA19" s="79">
        <f t="shared" si="2"/>
        <v>333.38</v>
      </c>
      <c r="AB19" s="42">
        <f t="shared" si="3"/>
        <v>24424.080000000002</v>
      </c>
      <c r="AC19" s="77">
        <f t="shared" si="0"/>
        <v>4.0250386552878617E-2</v>
      </c>
    </row>
    <row r="20" spans="1:29" x14ac:dyDescent="0.25">
      <c r="A20" s="39" t="s">
        <v>6</v>
      </c>
      <c r="B20" s="1">
        <v>1903.21</v>
      </c>
      <c r="C20" s="40">
        <v>0</v>
      </c>
      <c r="D20" s="108">
        <v>1968.2</v>
      </c>
      <c r="E20" s="40">
        <v>0</v>
      </c>
      <c r="F20" s="40">
        <v>2217.98</v>
      </c>
      <c r="G20" s="41">
        <v>0</v>
      </c>
      <c r="H20" s="41">
        <v>2544.5</v>
      </c>
      <c r="I20" s="41">
        <v>74.64</v>
      </c>
      <c r="J20" s="41">
        <v>2670.63</v>
      </c>
      <c r="K20" s="41">
        <v>0</v>
      </c>
      <c r="L20" s="1">
        <v>3260.37</v>
      </c>
      <c r="M20" s="41">
        <v>0</v>
      </c>
      <c r="N20" s="10">
        <v>2788.62</v>
      </c>
      <c r="O20" s="44">
        <v>0</v>
      </c>
      <c r="P20" s="1">
        <v>2468.66</v>
      </c>
      <c r="Q20" s="40">
        <v>0</v>
      </c>
      <c r="R20" s="40">
        <v>2287.61</v>
      </c>
      <c r="S20" s="40">
        <v>0</v>
      </c>
      <c r="T20" s="40"/>
      <c r="U20" s="78"/>
      <c r="V20" s="40"/>
      <c r="W20" s="40"/>
      <c r="X20" s="40"/>
      <c r="Y20" s="40"/>
      <c r="Z20" s="75">
        <f t="shared" si="1"/>
        <v>22109.78</v>
      </c>
      <c r="AA20" s="79">
        <f t="shared" si="2"/>
        <v>74.64</v>
      </c>
      <c r="AB20" s="80">
        <f t="shared" si="3"/>
        <v>22184.42</v>
      </c>
      <c r="AC20" s="77">
        <f t="shared" si="0"/>
        <v>3.6940694608255657E-2</v>
      </c>
    </row>
    <row r="21" spans="1:29" x14ac:dyDescent="0.25">
      <c r="A21" s="39" t="s">
        <v>7</v>
      </c>
      <c r="B21" s="102">
        <v>598.48</v>
      </c>
      <c r="C21" s="40">
        <v>0</v>
      </c>
      <c r="D21" s="12">
        <v>578.29999999999995</v>
      </c>
      <c r="E21" s="40">
        <v>0</v>
      </c>
      <c r="F21" s="40">
        <v>605.12</v>
      </c>
      <c r="G21" s="41">
        <v>0</v>
      </c>
      <c r="H21" s="41">
        <v>759.23</v>
      </c>
      <c r="I21" s="41">
        <v>0</v>
      </c>
      <c r="J21" s="41">
        <v>919.86</v>
      </c>
      <c r="K21" s="41">
        <v>0</v>
      </c>
      <c r="L21" s="41">
        <v>288.60000000000002</v>
      </c>
      <c r="M21" s="41">
        <v>0</v>
      </c>
      <c r="N21" s="7">
        <v>859</v>
      </c>
      <c r="O21" s="44">
        <v>0</v>
      </c>
      <c r="P21" s="2">
        <v>921.56</v>
      </c>
      <c r="Q21" s="40">
        <v>0</v>
      </c>
      <c r="R21" s="40">
        <v>697.48</v>
      </c>
      <c r="S21" s="40">
        <v>0</v>
      </c>
      <c r="T21" s="40"/>
      <c r="U21" s="78"/>
      <c r="V21" s="40"/>
      <c r="W21" s="40"/>
      <c r="X21" s="40"/>
      <c r="Y21" s="40"/>
      <c r="Z21" s="75">
        <f t="shared" si="1"/>
        <v>6227.6299999999992</v>
      </c>
      <c r="AA21" s="79">
        <f t="shared" si="2"/>
        <v>0</v>
      </c>
      <c r="AB21" s="42">
        <f t="shared" si="3"/>
        <v>6227.6299999999992</v>
      </c>
      <c r="AC21" s="77">
        <f t="shared" si="0"/>
        <v>1.040503243194691E-2</v>
      </c>
    </row>
    <row r="22" spans="1:29" x14ac:dyDescent="0.25">
      <c r="A22" s="39" t="s">
        <v>8</v>
      </c>
      <c r="B22" s="7">
        <v>238.14</v>
      </c>
      <c r="C22" s="40">
        <v>0</v>
      </c>
      <c r="D22" s="2">
        <v>214.34</v>
      </c>
      <c r="E22" s="40">
        <v>0</v>
      </c>
      <c r="F22" s="40">
        <v>212.72</v>
      </c>
      <c r="G22" s="41">
        <v>0</v>
      </c>
      <c r="H22" s="41">
        <v>260.74</v>
      </c>
      <c r="I22" s="41">
        <v>0</v>
      </c>
      <c r="J22" s="41">
        <v>305.95999999999998</v>
      </c>
      <c r="K22" s="41">
        <v>0</v>
      </c>
      <c r="L22" s="41">
        <v>306.72000000000003</v>
      </c>
      <c r="M22" s="41">
        <v>0</v>
      </c>
      <c r="N22" s="102">
        <v>281.48</v>
      </c>
      <c r="O22" s="78">
        <v>0</v>
      </c>
      <c r="P22" s="10">
        <v>332.72</v>
      </c>
      <c r="Q22" s="40">
        <v>0</v>
      </c>
      <c r="R22" s="40">
        <v>236.76</v>
      </c>
      <c r="S22" s="40">
        <v>0</v>
      </c>
      <c r="T22" s="40"/>
      <c r="U22" s="78"/>
      <c r="V22" s="40"/>
      <c r="W22" s="40"/>
      <c r="X22" s="40"/>
      <c r="Y22" s="40"/>
      <c r="Z22" s="75">
        <f t="shared" si="1"/>
        <v>2389.58</v>
      </c>
      <c r="AA22" s="79">
        <f t="shared" si="2"/>
        <v>0</v>
      </c>
      <c r="AB22" s="42">
        <f t="shared" si="3"/>
        <v>2389.58</v>
      </c>
      <c r="AC22" s="77">
        <f t="shared" si="0"/>
        <v>3.9924750504978139E-3</v>
      </c>
    </row>
    <row r="23" spans="1:29" x14ac:dyDescent="0.25">
      <c r="A23" s="39" t="s">
        <v>9</v>
      </c>
      <c r="B23" s="2">
        <v>93.46</v>
      </c>
      <c r="C23" s="40">
        <v>0</v>
      </c>
      <c r="D23" s="102">
        <v>92.46</v>
      </c>
      <c r="E23" s="41">
        <v>0</v>
      </c>
      <c r="F23" s="40">
        <v>116.06</v>
      </c>
      <c r="G23" s="41">
        <v>0</v>
      </c>
      <c r="H23" s="41">
        <v>164.28</v>
      </c>
      <c r="I23" s="41">
        <v>0</v>
      </c>
      <c r="J23" s="41">
        <v>116.58</v>
      </c>
      <c r="K23" s="41">
        <v>0</v>
      </c>
      <c r="L23" s="41">
        <v>70.3</v>
      </c>
      <c r="M23" s="41">
        <v>0</v>
      </c>
      <c r="N23" s="7">
        <v>139.94</v>
      </c>
      <c r="O23" s="78">
        <v>0</v>
      </c>
      <c r="P23" s="2">
        <v>93.28</v>
      </c>
      <c r="Q23" s="40">
        <v>0</v>
      </c>
      <c r="R23" s="40">
        <v>93.24</v>
      </c>
      <c r="S23" s="40">
        <v>0</v>
      </c>
      <c r="T23" s="40"/>
      <c r="U23" s="78"/>
      <c r="V23" s="40"/>
      <c r="W23" s="40"/>
      <c r="X23" s="40"/>
      <c r="Y23" s="40"/>
      <c r="Z23" s="75">
        <f t="shared" si="1"/>
        <v>979.59999999999991</v>
      </c>
      <c r="AA23" s="79">
        <f t="shared" si="2"/>
        <v>0</v>
      </c>
      <c r="AB23" s="42">
        <f t="shared" si="3"/>
        <v>979.59999999999991</v>
      </c>
      <c r="AC23" s="77">
        <f t="shared" si="0"/>
        <v>1.6367012443473993E-3</v>
      </c>
    </row>
    <row r="24" spans="1:29" x14ac:dyDescent="0.25">
      <c r="A24" s="39" t="s">
        <v>10</v>
      </c>
      <c r="B24" s="10">
        <v>5523.42</v>
      </c>
      <c r="C24" s="40">
        <v>0</v>
      </c>
      <c r="D24" s="108">
        <v>5024.01</v>
      </c>
      <c r="E24" s="41">
        <v>0</v>
      </c>
      <c r="F24" s="40">
        <v>6227.72</v>
      </c>
      <c r="G24" s="41">
        <v>0</v>
      </c>
      <c r="H24" s="41">
        <v>7268.25</v>
      </c>
      <c r="I24" s="41">
        <v>0</v>
      </c>
      <c r="J24" s="41">
        <v>6121.76</v>
      </c>
      <c r="K24" s="41">
        <v>0</v>
      </c>
      <c r="L24" s="41">
        <v>6658.95</v>
      </c>
      <c r="M24" s="41">
        <v>0</v>
      </c>
      <c r="N24" s="10">
        <v>7621.58</v>
      </c>
      <c r="O24" s="40">
        <v>0</v>
      </c>
      <c r="P24" s="10">
        <v>5370.53</v>
      </c>
      <c r="Q24" s="40">
        <v>0</v>
      </c>
      <c r="R24" s="40">
        <v>6491.66</v>
      </c>
      <c r="S24" s="2">
        <v>13.06</v>
      </c>
      <c r="T24" s="40"/>
      <c r="U24" s="78"/>
      <c r="V24" s="40"/>
      <c r="W24" s="40"/>
      <c r="X24" s="40"/>
      <c r="Y24" s="40"/>
      <c r="Z24" s="75">
        <f t="shared" si="1"/>
        <v>56307.880000000005</v>
      </c>
      <c r="AA24" s="79">
        <f t="shared" si="2"/>
        <v>13.06</v>
      </c>
      <c r="AB24" s="42">
        <f t="shared" si="3"/>
        <v>56320.94</v>
      </c>
      <c r="AC24" s="77">
        <f t="shared" si="0"/>
        <v>9.4078376135733E-2</v>
      </c>
    </row>
    <row r="25" spans="1:29" x14ac:dyDescent="0.25">
      <c r="A25" s="39" t="s">
        <v>11</v>
      </c>
      <c r="B25" s="2">
        <v>225.65</v>
      </c>
      <c r="C25" s="40">
        <v>0</v>
      </c>
      <c r="D25" s="12">
        <v>251.23</v>
      </c>
      <c r="E25" s="7">
        <v>57.66</v>
      </c>
      <c r="F25" s="40">
        <v>310.04000000000002</v>
      </c>
      <c r="G25" s="41">
        <v>0</v>
      </c>
      <c r="H25" s="41">
        <v>429.07</v>
      </c>
      <c r="I25" s="41">
        <v>0</v>
      </c>
      <c r="J25" s="41">
        <v>399.14</v>
      </c>
      <c r="K25" s="41">
        <v>56.82</v>
      </c>
      <c r="L25" s="41">
        <v>557.08000000000004</v>
      </c>
      <c r="M25" s="41">
        <v>87.82</v>
      </c>
      <c r="N25" s="102">
        <v>591.20000000000005</v>
      </c>
      <c r="O25" s="102">
        <v>58.42</v>
      </c>
      <c r="P25" s="118">
        <v>398.56</v>
      </c>
      <c r="Q25" s="10">
        <v>87.72</v>
      </c>
      <c r="R25" s="40">
        <v>343.38</v>
      </c>
      <c r="S25" s="2">
        <v>58.56</v>
      </c>
      <c r="T25" s="40"/>
      <c r="U25" s="78"/>
      <c r="V25" s="51"/>
      <c r="W25" s="40"/>
      <c r="X25" s="40"/>
      <c r="Y25" s="40"/>
      <c r="Z25" s="75">
        <f>SUM(B25,D25,F26,H26,J26,L25,N25,P25,R25,T25,V25,X25)</f>
        <v>5586.3</v>
      </c>
      <c r="AA25" s="79">
        <f>SUM(C25,E25,G26,I26,K26,M25,O25,Q25,S25,U25,W25,Y25)</f>
        <v>395.02000000000004</v>
      </c>
      <c r="AB25" s="42">
        <f t="shared" si="3"/>
        <v>5981.3200000000006</v>
      </c>
      <c r="AC25" s="77">
        <f t="shared" si="0"/>
        <v>9.333507718760594E-3</v>
      </c>
    </row>
    <row r="26" spans="1:29" x14ac:dyDescent="0.25">
      <c r="A26" s="39" t="s">
        <v>12</v>
      </c>
      <c r="B26" s="108">
        <v>1942.88</v>
      </c>
      <c r="C26" s="40">
        <v>0</v>
      </c>
      <c r="D26" s="1">
        <v>1490.09</v>
      </c>
      <c r="E26" s="40">
        <v>0</v>
      </c>
      <c r="F26" s="40">
        <v>1914.5</v>
      </c>
      <c r="G26" s="41">
        <v>44.84</v>
      </c>
      <c r="H26" s="41">
        <v>1095.78</v>
      </c>
      <c r="I26" s="41">
        <v>0</v>
      </c>
      <c r="J26" s="41">
        <v>208.92</v>
      </c>
      <c r="K26" s="41">
        <v>0</v>
      </c>
      <c r="L26" s="1">
        <v>3101.92</v>
      </c>
      <c r="M26" s="41">
        <v>0</v>
      </c>
      <c r="N26" s="10">
        <v>2504.21</v>
      </c>
      <c r="O26" s="7">
        <v>91.88</v>
      </c>
      <c r="P26" s="1">
        <v>1277.3900000000001</v>
      </c>
      <c r="Q26" s="40">
        <v>0</v>
      </c>
      <c r="R26" s="40">
        <v>71.64</v>
      </c>
      <c r="S26" s="40">
        <v>0</v>
      </c>
      <c r="T26" s="40"/>
      <c r="U26" s="78"/>
      <c r="V26" s="40"/>
      <c r="W26" s="41"/>
      <c r="X26" s="40"/>
      <c r="Y26" s="40"/>
      <c r="Z26" s="75">
        <f>SUM(B26,D26,F27,H27,J27,L26,N26,P26,R26,T26,V26,X26)</f>
        <v>20047.849999999999</v>
      </c>
      <c r="AA26" s="79">
        <f>SUM(C26,E26,G27,I27,K27,M26,O26,Q26,S26,U26,W26,Y26)</f>
        <v>559.22</v>
      </c>
      <c r="AB26" s="42">
        <f t="shared" si="3"/>
        <v>20607.07</v>
      </c>
      <c r="AC26" s="77">
        <f t="shared" si="0"/>
        <v>3.3495652349418141E-2</v>
      </c>
    </row>
    <row r="27" spans="1:29" x14ac:dyDescent="0.25">
      <c r="A27" s="39" t="s">
        <v>13</v>
      </c>
      <c r="B27" s="10">
        <v>3693.82</v>
      </c>
      <c r="C27" s="40">
        <v>0</v>
      </c>
      <c r="D27" s="10">
        <v>2409.29</v>
      </c>
      <c r="E27" s="40">
        <v>0</v>
      </c>
      <c r="F27" s="40">
        <v>2978.4</v>
      </c>
      <c r="G27" s="41">
        <v>0</v>
      </c>
      <c r="H27" s="41">
        <v>2586.59</v>
      </c>
      <c r="I27" s="41">
        <v>0</v>
      </c>
      <c r="J27" s="41">
        <v>4094.73</v>
      </c>
      <c r="K27" s="41">
        <v>467.34</v>
      </c>
      <c r="L27" s="41">
        <v>3765.75</v>
      </c>
      <c r="M27" s="41">
        <v>765.04</v>
      </c>
      <c r="N27" s="10">
        <v>4724.07</v>
      </c>
      <c r="O27" s="2">
        <v>523.08000000000004</v>
      </c>
      <c r="P27" s="10">
        <v>4830.38</v>
      </c>
      <c r="Q27" s="10">
        <v>46.08</v>
      </c>
      <c r="R27" s="40">
        <v>3620.94</v>
      </c>
      <c r="S27" s="40">
        <v>0</v>
      </c>
      <c r="T27" s="40"/>
      <c r="U27" s="78"/>
      <c r="V27" s="40"/>
      <c r="W27" s="40"/>
      <c r="X27" s="40"/>
      <c r="Y27" s="40"/>
      <c r="Z27" s="75">
        <f t="shared" si="1"/>
        <v>32703.97</v>
      </c>
      <c r="AA27" s="79">
        <f t="shared" si="2"/>
        <v>1801.54</v>
      </c>
      <c r="AB27" s="42">
        <f t="shared" si="3"/>
        <v>34505.51</v>
      </c>
      <c r="AC27" s="77">
        <f t="shared" si="0"/>
        <v>5.4641311141384263E-2</v>
      </c>
    </row>
    <row r="28" spans="1:29" x14ac:dyDescent="0.25">
      <c r="A28" s="39" t="s">
        <v>14</v>
      </c>
      <c r="B28" s="12">
        <v>372.21</v>
      </c>
      <c r="C28" s="40">
        <v>0</v>
      </c>
      <c r="D28" s="12">
        <v>358.06</v>
      </c>
      <c r="E28" s="40">
        <v>0</v>
      </c>
      <c r="F28" s="40">
        <v>359.22</v>
      </c>
      <c r="G28" s="41">
        <v>0</v>
      </c>
      <c r="H28" s="41">
        <v>502.49</v>
      </c>
      <c r="I28" s="41">
        <v>0</v>
      </c>
      <c r="J28" s="41">
        <v>400.44</v>
      </c>
      <c r="K28" s="41">
        <v>0</v>
      </c>
      <c r="L28" s="41">
        <v>465.56</v>
      </c>
      <c r="M28" s="41">
        <v>0</v>
      </c>
      <c r="N28" s="6">
        <v>491.94</v>
      </c>
      <c r="O28" s="44">
        <v>0</v>
      </c>
      <c r="P28" s="2">
        <v>479.13</v>
      </c>
      <c r="Q28" s="40">
        <v>0</v>
      </c>
      <c r="R28" s="40">
        <v>423.04</v>
      </c>
      <c r="S28" s="40">
        <v>0</v>
      </c>
      <c r="T28" s="40"/>
      <c r="U28" s="78"/>
      <c r="V28" s="40"/>
      <c r="W28" s="40"/>
      <c r="X28" s="40"/>
      <c r="Y28" s="40"/>
      <c r="Z28" s="75">
        <f t="shared" si="1"/>
        <v>3852.09</v>
      </c>
      <c r="AA28" s="81">
        <f t="shared" si="2"/>
        <v>0</v>
      </c>
      <c r="AB28" s="42">
        <f t="shared" si="3"/>
        <v>3852.09</v>
      </c>
      <c r="AC28" s="77">
        <f t="shared" si="0"/>
        <v>6.436015206551831E-3</v>
      </c>
    </row>
    <row r="29" spans="1:29" x14ac:dyDescent="0.25">
      <c r="A29" s="39" t="s">
        <v>15</v>
      </c>
      <c r="B29" s="12">
        <v>117.14</v>
      </c>
      <c r="C29" s="40">
        <v>0</v>
      </c>
      <c r="D29" s="7">
        <v>141.34</v>
      </c>
      <c r="E29" s="40">
        <v>0</v>
      </c>
      <c r="F29" s="40">
        <v>188.18</v>
      </c>
      <c r="G29" s="41">
        <v>0</v>
      </c>
      <c r="H29" s="41">
        <v>164.7</v>
      </c>
      <c r="I29" s="41">
        <v>0</v>
      </c>
      <c r="J29" s="41">
        <v>190</v>
      </c>
      <c r="K29" s="41">
        <v>0</v>
      </c>
      <c r="L29" s="41">
        <v>238.25</v>
      </c>
      <c r="M29" s="41">
        <v>0</v>
      </c>
      <c r="N29" s="7">
        <v>306.32</v>
      </c>
      <c r="O29" s="78">
        <v>0</v>
      </c>
      <c r="P29" s="10">
        <v>188.2</v>
      </c>
      <c r="Q29" s="10">
        <v>23.7</v>
      </c>
      <c r="R29" s="40">
        <v>235.86</v>
      </c>
      <c r="S29" s="2">
        <v>22.48</v>
      </c>
      <c r="T29" s="40"/>
      <c r="U29" s="78"/>
      <c r="V29" s="40"/>
      <c r="W29" s="40"/>
      <c r="X29" s="40"/>
      <c r="Y29" s="40"/>
      <c r="Z29" s="75">
        <f t="shared" si="1"/>
        <v>1769.9900000000002</v>
      </c>
      <c r="AA29" s="79">
        <f t="shared" si="2"/>
        <v>46.18</v>
      </c>
      <c r="AB29" s="80">
        <f t="shared" si="3"/>
        <v>1816.1700000000003</v>
      </c>
      <c r="AC29" s="77">
        <f t="shared" si="0"/>
        <v>2.9572732089449302E-3</v>
      </c>
    </row>
    <row r="30" spans="1:29" x14ac:dyDescent="0.25">
      <c r="A30" s="39" t="s">
        <v>68</v>
      </c>
      <c r="B30" s="2">
        <v>481.58</v>
      </c>
      <c r="C30" s="40">
        <v>0</v>
      </c>
      <c r="D30" s="7">
        <v>418.58</v>
      </c>
      <c r="E30" s="40">
        <v>0</v>
      </c>
      <c r="F30" s="40">
        <v>516</v>
      </c>
      <c r="G30" s="41">
        <v>0</v>
      </c>
      <c r="H30" s="41">
        <v>757.02</v>
      </c>
      <c r="I30" s="41">
        <v>0</v>
      </c>
      <c r="J30" s="41">
        <v>827.88</v>
      </c>
      <c r="K30" s="41">
        <v>0</v>
      </c>
      <c r="L30" s="41">
        <v>807.18</v>
      </c>
      <c r="M30" s="41">
        <v>0</v>
      </c>
      <c r="N30" s="7">
        <v>806.68</v>
      </c>
      <c r="O30" s="78">
        <v>0</v>
      </c>
      <c r="P30" s="10">
        <v>744.08</v>
      </c>
      <c r="Q30" s="40">
        <v>0</v>
      </c>
      <c r="R30" s="40">
        <v>744.9</v>
      </c>
      <c r="S30" s="40">
        <v>0</v>
      </c>
      <c r="T30" s="40"/>
      <c r="U30" s="78"/>
      <c r="V30" s="40"/>
      <c r="W30" s="40"/>
      <c r="X30" s="40"/>
      <c r="Y30" s="40"/>
      <c r="Z30" s="75">
        <f t="shared" si="1"/>
        <v>6103.9</v>
      </c>
      <c r="AA30" s="79">
        <f t="shared" si="2"/>
        <v>0</v>
      </c>
      <c r="AB30" s="42">
        <f t="shared" si="3"/>
        <v>6103.9</v>
      </c>
      <c r="AC30" s="77">
        <f t="shared" si="0"/>
        <v>1.0198306171265915E-2</v>
      </c>
    </row>
    <row r="31" spans="1:29" x14ac:dyDescent="0.25">
      <c r="A31" s="39" t="s">
        <v>17</v>
      </c>
      <c r="B31" s="102">
        <v>468.1</v>
      </c>
      <c r="C31" s="40">
        <v>0</v>
      </c>
      <c r="D31" s="3">
        <v>319.20999999999998</v>
      </c>
      <c r="E31" s="9">
        <v>137.31</v>
      </c>
      <c r="F31" s="40">
        <v>434.79</v>
      </c>
      <c r="G31" s="41">
        <v>0</v>
      </c>
      <c r="H31" s="41">
        <v>371.99</v>
      </c>
      <c r="I31" s="41">
        <v>0</v>
      </c>
      <c r="J31" s="41">
        <v>675.44</v>
      </c>
      <c r="K31" s="41">
        <v>0</v>
      </c>
      <c r="L31" s="41">
        <v>692.74</v>
      </c>
      <c r="M31" s="40">
        <v>0</v>
      </c>
      <c r="N31" s="2">
        <v>761.08</v>
      </c>
      <c r="O31" s="78">
        <v>0</v>
      </c>
      <c r="P31" s="10">
        <v>599.89</v>
      </c>
      <c r="Q31" s="40">
        <v>0</v>
      </c>
      <c r="R31" s="40">
        <v>438.42</v>
      </c>
      <c r="S31" s="40">
        <v>0</v>
      </c>
      <c r="T31" s="40"/>
      <c r="U31" s="78"/>
      <c r="V31" s="40"/>
      <c r="W31" s="40"/>
      <c r="X31" s="40"/>
      <c r="Y31" s="40"/>
      <c r="Z31" s="75">
        <f t="shared" si="1"/>
        <v>4761.66</v>
      </c>
      <c r="AA31" s="82">
        <f t="shared" si="2"/>
        <v>137.31</v>
      </c>
      <c r="AB31" s="42">
        <f t="shared" si="3"/>
        <v>4898.97</v>
      </c>
      <c r="AC31" s="77">
        <f t="shared" si="0"/>
        <v>7.9557113588803983E-3</v>
      </c>
    </row>
    <row r="32" spans="1:29" x14ac:dyDescent="0.25">
      <c r="A32" s="39" t="s">
        <v>18</v>
      </c>
      <c r="B32" s="10">
        <v>1242.18</v>
      </c>
      <c r="C32" s="40">
        <v>0</v>
      </c>
      <c r="D32" s="10">
        <v>1425.32</v>
      </c>
      <c r="E32" s="40">
        <v>0</v>
      </c>
      <c r="F32" s="40">
        <v>1540.86</v>
      </c>
      <c r="G32" s="41">
        <v>180</v>
      </c>
      <c r="H32" s="41">
        <v>1800.56</v>
      </c>
      <c r="I32" s="41">
        <v>154.06</v>
      </c>
      <c r="J32" s="41">
        <v>1661.32</v>
      </c>
      <c r="K32" s="41">
        <v>0</v>
      </c>
      <c r="L32" s="1">
        <v>2084.44</v>
      </c>
      <c r="M32" s="40">
        <v>0</v>
      </c>
      <c r="N32" s="10">
        <v>2554.9299999999998</v>
      </c>
      <c r="O32" s="78">
        <v>0</v>
      </c>
      <c r="P32" s="10">
        <v>2229.77</v>
      </c>
      <c r="Q32" s="40">
        <v>0</v>
      </c>
      <c r="R32" s="40">
        <v>1925.6</v>
      </c>
      <c r="S32" s="40">
        <v>0</v>
      </c>
      <c r="T32" s="47"/>
      <c r="U32" s="83"/>
      <c r="V32" s="40"/>
      <c r="W32" s="40"/>
      <c r="X32" s="40"/>
      <c r="Y32" s="40"/>
      <c r="Z32" s="75">
        <f t="shared" si="1"/>
        <v>16464.98</v>
      </c>
      <c r="AA32" s="82">
        <f t="shared" si="2"/>
        <v>334.06</v>
      </c>
      <c r="AB32" s="42">
        <f t="shared" si="3"/>
        <v>16799.04</v>
      </c>
      <c r="AC32" s="77">
        <f t="shared" si="0"/>
        <v>2.750944595156701E-2</v>
      </c>
    </row>
    <row r="33" spans="1:29" ht="10.75" thickBot="1" x14ac:dyDescent="0.3">
      <c r="A33" s="50" t="s">
        <v>19</v>
      </c>
      <c r="B33" s="1">
        <v>12113.71</v>
      </c>
      <c r="C33" s="51">
        <v>0</v>
      </c>
      <c r="D33" s="1">
        <v>12028.58</v>
      </c>
      <c r="E33" s="51">
        <v>0</v>
      </c>
      <c r="F33" s="1">
        <v>10955.3</v>
      </c>
      <c r="G33" s="51">
        <v>0</v>
      </c>
      <c r="H33" s="1">
        <v>11024.43</v>
      </c>
      <c r="I33" s="51">
        <v>0</v>
      </c>
      <c r="J33" s="1">
        <v>12627.96</v>
      </c>
      <c r="K33" s="51">
        <v>0</v>
      </c>
      <c r="L33" s="1">
        <v>19905.2</v>
      </c>
      <c r="M33" s="51">
        <v>0</v>
      </c>
      <c r="N33" s="1">
        <v>18237.55</v>
      </c>
      <c r="O33" s="51">
        <v>0</v>
      </c>
      <c r="P33" s="1">
        <v>14033.78</v>
      </c>
      <c r="Q33" s="51">
        <v>0</v>
      </c>
      <c r="R33" s="1">
        <v>10300.43</v>
      </c>
      <c r="S33" s="51">
        <v>0</v>
      </c>
      <c r="T33" s="84"/>
      <c r="U33" s="84"/>
      <c r="V33" s="84"/>
      <c r="W33" s="84"/>
      <c r="X33" s="84"/>
      <c r="Y33" s="84"/>
      <c r="Z33" s="85">
        <f t="shared" si="1"/>
        <v>121226.94</v>
      </c>
      <c r="AA33" s="81">
        <f t="shared" si="2"/>
        <v>0</v>
      </c>
      <c r="AB33" s="58">
        <f t="shared" si="3"/>
        <v>121226.94</v>
      </c>
      <c r="AC33" s="86">
        <f t="shared" si="0"/>
        <v>0.20254418491877044</v>
      </c>
    </row>
    <row r="34" spans="1:29" ht="10.75" thickBot="1" x14ac:dyDescent="0.3">
      <c r="A34" s="56" t="s">
        <v>30</v>
      </c>
      <c r="B34" s="57">
        <f>SUM(B7:B33)</f>
        <v>52961.46</v>
      </c>
      <c r="C34" s="57">
        <f t="shared" ref="C34:AA34" si="4">SUM(C7:C33)</f>
        <v>0</v>
      </c>
      <c r="D34" s="57">
        <f t="shared" si="4"/>
        <v>51892.049999999996</v>
      </c>
      <c r="E34" s="57">
        <f t="shared" si="4"/>
        <v>784.23</v>
      </c>
      <c r="F34" s="57">
        <f t="shared" si="4"/>
        <v>56966.560000000012</v>
      </c>
      <c r="G34" s="57">
        <f t="shared" si="4"/>
        <v>365.32000000000005</v>
      </c>
      <c r="H34" s="57">
        <f t="shared" si="4"/>
        <v>59385.89999999998</v>
      </c>
      <c r="I34" s="57">
        <f t="shared" si="4"/>
        <v>1831.6499999999999</v>
      </c>
      <c r="J34" s="57">
        <f t="shared" si="4"/>
        <v>69925.36</v>
      </c>
      <c r="K34" s="57">
        <f t="shared" si="4"/>
        <v>844.36999999999989</v>
      </c>
      <c r="L34" s="57">
        <f t="shared" si="4"/>
        <v>87095.6</v>
      </c>
      <c r="M34" s="57">
        <f t="shared" si="4"/>
        <v>1993.2</v>
      </c>
      <c r="N34" s="57">
        <f t="shared" si="4"/>
        <v>84549.85</v>
      </c>
      <c r="O34" s="57">
        <f t="shared" si="4"/>
        <v>1837.13</v>
      </c>
      <c r="P34" s="57">
        <f t="shared" si="4"/>
        <v>68547.069999999992</v>
      </c>
      <c r="Q34" s="57">
        <f t="shared" si="4"/>
        <v>2053.2399999999998</v>
      </c>
      <c r="R34" s="57">
        <f t="shared" si="4"/>
        <v>58675.639999999992</v>
      </c>
      <c r="S34" s="57">
        <f t="shared" si="4"/>
        <v>1239.4599999999998</v>
      </c>
      <c r="T34" s="57">
        <f t="shared" si="4"/>
        <v>0</v>
      </c>
      <c r="U34" s="57">
        <f t="shared" si="4"/>
        <v>0</v>
      </c>
      <c r="V34" s="57">
        <f t="shared" si="4"/>
        <v>0</v>
      </c>
      <c r="W34" s="57">
        <f t="shared" si="4"/>
        <v>0</v>
      </c>
      <c r="X34" s="57">
        <f t="shared" si="4"/>
        <v>0</v>
      </c>
      <c r="Y34" s="57">
        <f t="shared" si="4"/>
        <v>0</v>
      </c>
      <c r="Z34" s="87">
        <f t="shared" si="4"/>
        <v>598520.96</v>
      </c>
      <c r="AA34" s="88">
        <f t="shared" si="4"/>
        <v>11359.119999999999</v>
      </c>
      <c r="AB34" s="89">
        <f>SUM(AB7:AB33)</f>
        <v>609880.08000000007</v>
      </c>
      <c r="AC34" s="59">
        <f t="shared" si="0"/>
        <v>1</v>
      </c>
    </row>
    <row r="35" spans="1:29" x14ac:dyDescent="0.25">
      <c r="B35" s="90"/>
      <c r="C35" s="91"/>
      <c r="D35" s="90"/>
      <c r="E35" s="91"/>
      <c r="F35" s="90"/>
      <c r="G35" s="91"/>
      <c r="H35" s="90"/>
      <c r="I35" s="91"/>
      <c r="J35" s="90"/>
      <c r="K35" s="91"/>
      <c r="L35" s="90"/>
      <c r="M35" s="91"/>
      <c r="N35" s="90"/>
      <c r="O35" s="91"/>
      <c r="P35" s="90"/>
      <c r="Q35" s="91"/>
      <c r="R35" s="90"/>
      <c r="S35" s="91"/>
      <c r="T35" s="91"/>
      <c r="U35" s="91"/>
      <c r="V35" s="91"/>
      <c r="W35" s="91"/>
      <c r="X35" s="91"/>
      <c r="Y35" s="91"/>
    </row>
    <row r="36" spans="1:29" x14ac:dyDescent="0.25">
      <c r="A36" s="119" t="s">
        <v>52</v>
      </c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92"/>
    </row>
    <row r="37" spans="1:29" x14ac:dyDescent="0.25">
      <c r="A37" s="61" t="s">
        <v>51</v>
      </c>
      <c r="Z37" s="62"/>
      <c r="AA37" s="62"/>
      <c r="AB37" s="62"/>
    </row>
  </sheetData>
  <mergeCells count="17">
    <mergeCell ref="AC5:AC6"/>
    <mergeCell ref="AB5:AB6"/>
    <mergeCell ref="T5:U5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V5:W5"/>
    <mergeCell ref="X5:Y5"/>
    <mergeCell ref="A5:A6"/>
    <mergeCell ref="Z5:AA5"/>
    <mergeCell ref="A36:AA36"/>
  </mergeCells>
  <printOptions horizontalCentered="1" verticalCentered="1"/>
  <pageMargins left="0" right="0" top="0" bottom="0" header="0.31496062992125984" footer="0.31496062992125984"/>
  <pageSetup paperSize="9" scale="4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Y41"/>
  <sheetViews>
    <sheetView zoomScaleNormal="100" workbookViewId="0">
      <pane xSplit="1" topLeftCell="B1" activePane="topRight" state="frozen"/>
      <selection pane="topRight" activeCell="G13" sqref="G13"/>
    </sheetView>
  </sheetViews>
  <sheetFormatPr baseColWidth="10" defaultColWidth="11.3828125" defaultRowHeight="10.3" x14ac:dyDescent="0.25"/>
  <cols>
    <col min="1" max="1" width="31.3046875" style="17" bestFit="1" customWidth="1"/>
    <col min="2" max="2" width="8.53515625" style="16" bestFit="1" customWidth="1"/>
    <col min="3" max="3" width="7.69140625" style="16" customWidth="1"/>
    <col min="4" max="5" width="7.84375" style="16" bestFit="1" customWidth="1"/>
    <col min="6" max="6" width="8.69140625" style="16" bestFit="1" customWidth="1"/>
    <col min="7" max="9" width="9" style="16" bestFit="1" customWidth="1"/>
    <col min="10" max="10" width="11.3046875" style="16" bestFit="1" customWidth="1"/>
    <col min="11" max="12" width="9" style="16" hidden="1" customWidth="1"/>
    <col min="13" max="13" width="8.84375" style="16" hidden="1" customWidth="1"/>
    <col min="14" max="14" width="10" style="17" bestFit="1" customWidth="1"/>
    <col min="15" max="15" width="8.53515625" style="18" bestFit="1" customWidth="1"/>
    <col min="16" max="16" width="12.53515625" style="17" bestFit="1" customWidth="1"/>
    <col min="17" max="16384" width="11.3828125" style="17"/>
  </cols>
  <sheetData>
    <row r="1" spans="1:15" x14ac:dyDescent="0.25">
      <c r="A1" s="15" t="s">
        <v>58</v>
      </c>
    </row>
    <row r="2" spans="1:15" x14ac:dyDescent="0.25">
      <c r="A2" s="15" t="s">
        <v>59</v>
      </c>
    </row>
    <row r="3" spans="1:15" x14ac:dyDescent="0.25">
      <c r="A3" s="19" t="s">
        <v>70</v>
      </c>
      <c r="B3" s="20" t="s">
        <v>71</v>
      </c>
      <c r="C3" s="21" t="s">
        <v>69</v>
      </c>
      <c r="D3" s="21"/>
      <c r="E3" s="21"/>
      <c r="F3" s="22">
        <f ca="1">TODAY()</f>
        <v>44907</v>
      </c>
      <c r="G3" s="21"/>
      <c r="H3" s="21"/>
      <c r="I3" s="21"/>
    </row>
    <row r="4" spans="1:15" ht="10.75" thickBot="1" x14ac:dyDescent="0.3">
      <c r="A4" s="23"/>
    </row>
    <row r="5" spans="1:15" ht="10.75" thickBot="1" x14ac:dyDescent="0.3">
      <c r="A5" s="24" t="s">
        <v>29</v>
      </c>
      <c r="B5" s="25" t="s">
        <v>1</v>
      </c>
      <c r="C5" s="26" t="s">
        <v>21</v>
      </c>
      <c r="D5" s="25" t="s">
        <v>22</v>
      </c>
      <c r="E5" s="26" t="s">
        <v>23</v>
      </c>
      <c r="F5" s="25" t="s">
        <v>24</v>
      </c>
      <c r="G5" s="25" t="s">
        <v>25</v>
      </c>
      <c r="H5" s="25" t="s">
        <v>26</v>
      </c>
      <c r="I5" s="25" t="s">
        <v>27</v>
      </c>
      <c r="J5" s="25" t="s">
        <v>28</v>
      </c>
      <c r="K5" s="27" t="s">
        <v>39</v>
      </c>
      <c r="L5" s="27" t="s">
        <v>55</v>
      </c>
      <c r="M5" s="27" t="s">
        <v>56</v>
      </c>
      <c r="N5" s="28" t="s">
        <v>30</v>
      </c>
      <c r="O5" s="29" t="s">
        <v>48</v>
      </c>
    </row>
    <row r="6" spans="1:15" x14ac:dyDescent="0.25">
      <c r="A6" s="30" t="s">
        <v>0</v>
      </c>
      <c r="B6" s="14">
        <v>1965.1</v>
      </c>
      <c r="C6" s="3">
        <v>4042.19</v>
      </c>
      <c r="D6" s="14">
        <v>4561.59</v>
      </c>
      <c r="E6" s="1">
        <v>4874.6099999999997</v>
      </c>
      <c r="F6" s="113">
        <v>5171.78</v>
      </c>
      <c r="G6" s="1">
        <v>5540.28</v>
      </c>
      <c r="H6" s="1">
        <v>6117.03</v>
      </c>
      <c r="I6" s="1">
        <v>4545.34</v>
      </c>
      <c r="J6" s="40">
        <v>4273.58</v>
      </c>
      <c r="K6" s="31"/>
      <c r="L6" s="35"/>
      <c r="M6" s="36"/>
      <c r="N6" s="37">
        <f>SUM(B6:M6)</f>
        <v>41091.5</v>
      </c>
      <c r="O6" s="38">
        <f t="shared" ref="O6:O38" si="0">+N6/$N$38</f>
        <v>9.1999894771545104E-2</v>
      </c>
    </row>
    <row r="7" spans="1:15" x14ac:dyDescent="0.25">
      <c r="A7" s="39" t="s">
        <v>2</v>
      </c>
      <c r="B7" s="14">
        <v>0</v>
      </c>
      <c r="C7" s="14">
        <v>0</v>
      </c>
      <c r="D7" s="40">
        <v>0</v>
      </c>
      <c r="E7" s="40">
        <v>0</v>
      </c>
      <c r="F7" s="40">
        <v>0</v>
      </c>
      <c r="G7" s="40">
        <v>22.52</v>
      </c>
      <c r="H7" s="41">
        <v>0</v>
      </c>
      <c r="I7" s="40">
        <v>0</v>
      </c>
      <c r="J7" s="40">
        <v>0</v>
      </c>
      <c r="K7" s="40"/>
      <c r="L7" s="40"/>
      <c r="M7" s="40"/>
      <c r="N7" s="42">
        <f t="shared" ref="N7:N37" si="1">SUM(B7:M7)</f>
        <v>22.52</v>
      </c>
      <c r="O7" s="43">
        <f t="shared" si="0"/>
        <v>5.0420102217129958E-5</v>
      </c>
    </row>
    <row r="8" spans="1:15" x14ac:dyDescent="0.25">
      <c r="A8" s="39" t="s">
        <v>57</v>
      </c>
      <c r="B8" s="3">
        <v>4296.66</v>
      </c>
      <c r="C8" s="7">
        <v>5737.94</v>
      </c>
      <c r="D8" s="10">
        <v>7609.45</v>
      </c>
      <c r="E8" s="10">
        <v>8338.76</v>
      </c>
      <c r="F8" s="10">
        <v>9606.17</v>
      </c>
      <c r="G8" s="10">
        <v>12532.61</v>
      </c>
      <c r="H8" s="10">
        <v>12580.14</v>
      </c>
      <c r="I8" s="1">
        <v>10610.81</v>
      </c>
      <c r="J8" s="40">
        <v>8341.6</v>
      </c>
      <c r="K8" s="40"/>
      <c r="L8" s="41"/>
      <c r="M8" s="44"/>
      <c r="N8" s="42">
        <f t="shared" si="1"/>
        <v>79654.14</v>
      </c>
      <c r="O8" s="43">
        <f t="shared" si="0"/>
        <v>0.17833791655495471</v>
      </c>
    </row>
    <row r="9" spans="1:15" x14ac:dyDescent="0.25">
      <c r="A9" s="39" t="s">
        <v>31</v>
      </c>
      <c r="B9" s="3">
        <v>157.66</v>
      </c>
      <c r="C9" s="7">
        <v>183.22</v>
      </c>
      <c r="D9" s="7">
        <v>231.54</v>
      </c>
      <c r="E9" s="7">
        <v>208.62</v>
      </c>
      <c r="F9" s="7">
        <v>185.64</v>
      </c>
      <c r="G9" s="7">
        <v>254.38</v>
      </c>
      <c r="H9" s="10">
        <v>254.38</v>
      </c>
      <c r="I9" s="10">
        <v>231.04</v>
      </c>
      <c r="J9" s="40">
        <v>253.42</v>
      </c>
      <c r="K9" s="40"/>
      <c r="L9" s="41"/>
      <c r="M9" s="44"/>
      <c r="N9" s="42">
        <f t="shared" si="1"/>
        <v>1959.9</v>
      </c>
      <c r="O9" s="43">
        <f t="shared" si="0"/>
        <v>4.3880265690654091E-3</v>
      </c>
    </row>
    <row r="10" spans="1:15" x14ac:dyDescent="0.25">
      <c r="A10" s="39" t="s">
        <v>32</v>
      </c>
      <c r="B10" s="3">
        <v>256.45999999999998</v>
      </c>
      <c r="C10" s="13">
        <v>255.3</v>
      </c>
      <c r="D10" s="7">
        <v>365.28</v>
      </c>
      <c r="E10" s="7">
        <v>423.96</v>
      </c>
      <c r="F10" s="40">
        <v>480.15</v>
      </c>
      <c r="G10" s="7">
        <v>755.52</v>
      </c>
      <c r="H10" s="10">
        <v>805.8</v>
      </c>
      <c r="I10" s="10">
        <v>558.20000000000005</v>
      </c>
      <c r="J10" s="40">
        <v>396.46</v>
      </c>
      <c r="K10" s="40"/>
      <c r="L10" s="41"/>
      <c r="M10" s="44"/>
      <c r="N10" s="42">
        <f t="shared" si="1"/>
        <v>4297.13</v>
      </c>
      <c r="O10" s="43">
        <f t="shared" si="0"/>
        <v>9.6208585186632178E-3</v>
      </c>
    </row>
    <row r="11" spans="1:15" x14ac:dyDescent="0.25">
      <c r="A11" s="39" t="s">
        <v>42</v>
      </c>
      <c r="B11" s="3">
        <v>65.7</v>
      </c>
      <c r="C11" s="7">
        <v>65.98</v>
      </c>
      <c r="D11" s="7">
        <v>110.32</v>
      </c>
      <c r="E11" s="7">
        <v>177.6</v>
      </c>
      <c r="F11" s="40">
        <v>221.92</v>
      </c>
      <c r="G11" s="7">
        <v>243.24</v>
      </c>
      <c r="H11" s="10">
        <v>261.33999999999997</v>
      </c>
      <c r="I11" s="2">
        <v>221.44</v>
      </c>
      <c r="J11" s="40">
        <v>171.46</v>
      </c>
      <c r="K11" s="40"/>
      <c r="L11" s="40"/>
      <c r="M11" s="40"/>
      <c r="N11" s="42">
        <f t="shared" si="1"/>
        <v>1539</v>
      </c>
      <c r="O11" s="43">
        <f t="shared" si="0"/>
        <v>3.4456721719432954E-3</v>
      </c>
    </row>
    <row r="12" spans="1:15" x14ac:dyDescent="0.25">
      <c r="A12" s="39" t="s">
        <v>41</v>
      </c>
      <c r="B12" s="3">
        <v>23.32</v>
      </c>
      <c r="C12" s="13">
        <v>0</v>
      </c>
      <c r="D12" s="7">
        <v>23.66</v>
      </c>
      <c r="E12" s="13">
        <v>27.04</v>
      </c>
      <c r="F12" s="40">
        <v>47.42</v>
      </c>
      <c r="G12" s="40">
        <v>23.76</v>
      </c>
      <c r="H12" s="10">
        <v>23.44</v>
      </c>
      <c r="I12" s="10">
        <v>22.78</v>
      </c>
      <c r="J12" s="40">
        <v>23.14</v>
      </c>
      <c r="K12" s="40"/>
      <c r="L12" s="40"/>
      <c r="M12" s="40"/>
      <c r="N12" s="42">
        <f t="shared" si="1"/>
        <v>214.56</v>
      </c>
      <c r="O12" s="43">
        <f t="shared" si="0"/>
        <v>4.8037909110601262E-4</v>
      </c>
    </row>
    <row r="13" spans="1:15" x14ac:dyDescent="0.25">
      <c r="A13" s="39" t="s">
        <v>64</v>
      </c>
      <c r="B13" s="3">
        <v>22.14</v>
      </c>
      <c r="C13" s="7">
        <v>67.680000000000007</v>
      </c>
      <c r="D13" s="7">
        <v>139.96</v>
      </c>
      <c r="E13" s="7">
        <v>112.88</v>
      </c>
      <c r="F13" s="40">
        <v>88.94</v>
      </c>
      <c r="G13" s="40">
        <v>90.72</v>
      </c>
      <c r="H13" s="10">
        <v>115.22</v>
      </c>
      <c r="I13" s="10">
        <v>92.76</v>
      </c>
      <c r="J13" s="40">
        <v>67.239999999999995</v>
      </c>
      <c r="K13" s="40"/>
      <c r="L13" s="40"/>
      <c r="M13" s="44"/>
      <c r="N13" s="42">
        <f t="shared" si="1"/>
        <v>797.54000000000008</v>
      </c>
      <c r="O13" s="43">
        <f t="shared" si="0"/>
        <v>1.7856149343805432E-3</v>
      </c>
    </row>
    <row r="14" spans="1:15" x14ac:dyDescent="0.25">
      <c r="A14" s="39" t="s">
        <v>43</v>
      </c>
      <c r="B14" s="3">
        <v>429.46</v>
      </c>
      <c r="C14" s="7">
        <v>455.9</v>
      </c>
      <c r="D14" s="40">
        <v>919.5</v>
      </c>
      <c r="E14" s="40">
        <v>1290.8699999999999</v>
      </c>
      <c r="F14" s="40">
        <v>1689.17</v>
      </c>
      <c r="G14" s="40">
        <v>1556.72</v>
      </c>
      <c r="H14" s="40">
        <v>1996.24</v>
      </c>
      <c r="I14" s="40">
        <v>2063.31</v>
      </c>
      <c r="J14" s="40">
        <v>1340.43</v>
      </c>
      <c r="K14" s="40"/>
      <c r="L14" s="40"/>
      <c r="M14" s="40"/>
      <c r="N14" s="42">
        <f t="shared" si="1"/>
        <v>11741.6</v>
      </c>
      <c r="O14" s="43">
        <f t="shared" si="0"/>
        <v>2.6288306935730602E-2</v>
      </c>
    </row>
    <row r="15" spans="1:15" x14ac:dyDescent="0.25">
      <c r="A15" s="39" t="s">
        <v>44</v>
      </c>
      <c r="B15" s="14">
        <v>0</v>
      </c>
      <c r="C15" s="7">
        <v>24.88</v>
      </c>
      <c r="D15" s="7">
        <v>25.52</v>
      </c>
      <c r="E15" s="7">
        <v>27.08</v>
      </c>
      <c r="F15" s="40">
        <v>27.08</v>
      </c>
      <c r="G15" s="7">
        <v>54.66</v>
      </c>
      <c r="H15" s="10">
        <v>54.88</v>
      </c>
      <c r="I15" s="2">
        <v>27.6</v>
      </c>
      <c r="J15" s="40">
        <v>27.5</v>
      </c>
      <c r="K15" s="40"/>
      <c r="L15" s="40"/>
      <c r="M15" s="40"/>
      <c r="N15" s="42">
        <f t="shared" si="1"/>
        <v>269.19999999999993</v>
      </c>
      <c r="O15" s="43">
        <f t="shared" si="0"/>
        <v>6.0271276717812532E-4</v>
      </c>
    </row>
    <row r="16" spans="1:15" x14ac:dyDescent="0.25">
      <c r="A16" s="39" t="s">
        <v>33</v>
      </c>
      <c r="B16" s="3">
        <v>47.56</v>
      </c>
      <c r="C16" s="7">
        <v>47.46</v>
      </c>
      <c r="D16" s="7">
        <v>93.9</v>
      </c>
      <c r="E16" s="7">
        <v>71.180000000000007</v>
      </c>
      <c r="F16" s="40">
        <v>70.78</v>
      </c>
      <c r="G16" s="40">
        <v>47.44</v>
      </c>
      <c r="H16" s="10">
        <v>95.1</v>
      </c>
      <c r="I16" s="10">
        <v>119.54</v>
      </c>
      <c r="J16" s="40">
        <v>71.22</v>
      </c>
      <c r="K16" s="40"/>
      <c r="L16" s="40"/>
      <c r="M16" s="44"/>
      <c r="N16" s="42">
        <f t="shared" si="1"/>
        <v>664.18</v>
      </c>
      <c r="O16" s="43">
        <f t="shared" si="0"/>
        <v>1.4870347908780362E-3</v>
      </c>
    </row>
    <row r="17" spans="1:16" x14ac:dyDescent="0.25">
      <c r="A17" s="39" t="s">
        <v>34</v>
      </c>
      <c r="B17" s="3">
        <v>130.38</v>
      </c>
      <c r="C17" s="7">
        <v>131.80000000000001</v>
      </c>
      <c r="D17" s="2">
        <v>134.18</v>
      </c>
      <c r="E17" s="12">
        <v>140.36000000000001</v>
      </c>
      <c r="F17" s="40">
        <v>133.91999999999999</v>
      </c>
      <c r="G17" s="78">
        <v>180.96</v>
      </c>
      <c r="H17" s="10">
        <v>249.44</v>
      </c>
      <c r="I17" s="10">
        <v>158.5</v>
      </c>
      <c r="J17" s="40">
        <v>135.24</v>
      </c>
      <c r="K17" s="40"/>
      <c r="L17" s="40"/>
      <c r="M17" s="44"/>
      <c r="N17" s="42">
        <f t="shared" si="1"/>
        <v>1394.78</v>
      </c>
      <c r="O17" s="43">
        <f t="shared" si="0"/>
        <v>3.1227775386504673E-3</v>
      </c>
    </row>
    <row r="18" spans="1:16" x14ac:dyDescent="0.25">
      <c r="A18" s="45" t="s">
        <v>40</v>
      </c>
      <c r="B18" s="3">
        <v>45.42</v>
      </c>
      <c r="C18" s="13">
        <v>0</v>
      </c>
      <c r="D18" s="44">
        <v>0</v>
      </c>
      <c r="E18" s="47">
        <v>0</v>
      </c>
      <c r="F18" s="40">
        <v>26.02</v>
      </c>
      <c r="G18" s="78">
        <v>22.28</v>
      </c>
      <c r="H18" s="10">
        <v>22.46</v>
      </c>
      <c r="I18" s="2">
        <v>23.4</v>
      </c>
      <c r="J18" s="40">
        <v>23.4</v>
      </c>
      <c r="K18" s="40"/>
      <c r="L18" s="40"/>
      <c r="M18" s="40"/>
      <c r="N18" s="42">
        <f t="shared" si="1"/>
        <v>162.98000000000002</v>
      </c>
      <c r="O18" s="43">
        <f t="shared" si="0"/>
        <v>3.6489645911846544E-4</v>
      </c>
    </row>
    <row r="19" spans="1:16" x14ac:dyDescent="0.25">
      <c r="A19" s="39" t="s">
        <v>35</v>
      </c>
      <c r="B19" s="3">
        <v>39.94</v>
      </c>
      <c r="C19" s="7">
        <v>40.4</v>
      </c>
      <c r="D19" s="100">
        <v>60.32</v>
      </c>
      <c r="E19" s="2">
        <v>123.54</v>
      </c>
      <c r="F19" s="40">
        <v>162.88</v>
      </c>
      <c r="G19" s="2">
        <v>265.26</v>
      </c>
      <c r="H19" s="10">
        <v>204.24</v>
      </c>
      <c r="I19" s="10">
        <v>204.34</v>
      </c>
      <c r="J19" s="40">
        <v>184.44</v>
      </c>
      <c r="K19" s="40"/>
      <c r="L19" s="40"/>
      <c r="M19" s="44"/>
      <c r="N19" s="42">
        <f t="shared" si="1"/>
        <v>1285.3599999999999</v>
      </c>
      <c r="O19" s="43">
        <f t="shared" si="0"/>
        <v>2.8777967400448563E-3</v>
      </c>
    </row>
    <row r="20" spans="1:16" x14ac:dyDescent="0.25">
      <c r="A20" s="117" t="s">
        <v>3</v>
      </c>
      <c r="B20" s="3">
        <v>138.86000000000001</v>
      </c>
      <c r="C20" s="7">
        <v>212.02</v>
      </c>
      <c r="D20" s="100">
        <v>190.46</v>
      </c>
      <c r="E20" s="4">
        <v>309.62</v>
      </c>
      <c r="F20" s="2">
        <v>281.98</v>
      </c>
      <c r="G20" s="2">
        <v>445.64</v>
      </c>
      <c r="H20" s="40">
        <v>418.86</v>
      </c>
      <c r="I20" s="40"/>
      <c r="J20" s="40"/>
      <c r="K20" s="40"/>
      <c r="L20" s="40"/>
      <c r="M20" s="44"/>
      <c r="N20" s="42">
        <f t="shared" si="1"/>
        <v>1997.44</v>
      </c>
      <c r="O20" s="43">
        <f t="shared" si="0"/>
        <v>4.4720749987825961E-3</v>
      </c>
    </row>
    <row r="21" spans="1:16" x14ac:dyDescent="0.25">
      <c r="A21" s="39" t="s">
        <v>4</v>
      </c>
      <c r="B21" s="8">
        <v>476.88</v>
      </c>
      <c r="C21" s="7">
        <v>496.96</v>
      </c>
      <c r="D21" s="116">
        <v>718</v>
      </c>
      <c r="E21" s="7">
        <v>712.02</v>
      </c>
      <c r="F21" s="40">
        <v>768.54</v>
      </c>
      <c r="G21" s="78">
        <v>1001.58</v>
      </c>
      <c r="H21" s="10">
        <v>938.9</v>
      </c>
      <c r="I21" s="10">
        <v>799.96</v>
      </c>
      <c r="J21" s="40">
        <v>764.76</v>
      </c>
      <c r="K21" s="40"/>
      <c r="L21" s="40"/>
      <c r="M21" s="44"/>
      <c r="N21" s="42">
        <f t="shared" si="1"/>
        <v>6677.5999999999995</v>
      </c>
      <c r="O21" s="43">
        <f t="shared" si="0"/>
        <v>1.4950500646763188E-2</v>
      </c>
    </row>
    <row r="22" spans="1:16" x14ac:dyDescent="0.25">
      <c r="A22" s="39" t="s">
        <v>5</v>
      </c>
      <c r="B22" s="7">
        <v>660.82</v>
      </c>
      <c r="C22" s="6">
        <v>696.5</v>
      </c>
      <c r="D22" s="4">
        <v>790.9</v>
      </c>
      <c r="E22" s="112">
        <v>1015.36</v>
      </c>
      <c r="F22" s="40">
        <v>1110.43</v>
      </c>
      <c r="G22" s="78">
        <v>1451.08</v>
      </c>
      <c r="H22" s="10">
        <v>1210.77</v>
      </c>
      <c r="I22" s="10">
        <v>1154.46</v>
      </c>
      <c r="J22" s="40">
        <v>902.64</v>
      </c>
      <c r="K22" s="40"/>
      <c r="L22" s="41"/>
      <c r="M22" s="44"/>
      <c r="N22" s="42">
        <f t="shared" si="1"/>
        <v>8992.9600000000009</v>
      </c>
      <c r="O22" s="43">
        <f t="shared" si="0"/>
        <v>2.0134367781286015E-2</v>
      </c>
    </row>
    <row r="23" spans="1:16" x14ac:dyDescent="0.25">
      <c r="A23" s="39" t="s">
        <v>6</v>
      </c>
      <c r="B23" s="2">
        <v>239.64</v>
      </c>
      <c r="C23" s="12">
        <v>250.91</v>
      </c>
      <c r="D23" s="12">
        <v>396.81</v>
      </c>
      <c r="E23" s="7">
        <v>403.34</v>
      </c>
      <c r="F23" s="40">
        <v>514.61</v>
      </c>
      <c r="G23" s="2">
        <v>567.16999999999996</v>
      </c>
      <c r="H23" s="10">
        <v>458.92</v>
      </c>
      <c r="I23" s="2">
        <v>432.95</v>
      </c>
      <c r="J23" s="40">
        <v>327.27</v>
      </c>
      <c r="K23" s="40"/>
      <c r="L23" s="41"/>
      <c r="M23" s="44"/>
      <c r="N23" s="42">
        <f t="shared" si="1"/>
        <v>3591.62</v>
      </c>
      <c r="O23" s="43">
        <f t="shared" si="0"/>
        <v>8.0412898545776327E-3</v>
      </c>
    </row>
    <row r="24" spans="1:16" x14ac:dyDescent="0.25">
      <c r="A24" s="39" t="s">
        <v>7</v>
      </c>
      <c r="B24" s="13">
        <v>21.1</v>
      </c>
      <c r="C24" s="6">
        <v>44.62</v>
      </c>
      <c r="D24" s="2">
        <v>110.84</v>
      </c>
      <c r="E24" s="7">
        <v>90.4</v>
      </c>
      <c r="F24" s="40">
        <v>181.48</v>
      </c>
      <c r="G24" s="2">
        <v>204.42</v>
      </c>
      <c r="H24" s="10">
        <v>137.22</v>
      </c>
      <c r="I24" s="2">
        <v>234.52</v>
      </c>
      <c r="J24" s="40">
        <v>198.46</v>
      </c>
      <c r="K24" s="40"/>
      <c r="L24" s="41"/>
      <c r="M24" s="44"/>
      <c r="N24" s="42">
        <f t="shared" si="1"/>
        <v>1223.0600000000002</v>
      </c>
      <c r="O24" s="43">
        <f t="shared" si="0"/>
        <v>2.7383130647283737E-3</v>
      </c>
    </row>
    <row r="25" spans="1:16" x14ac:dyDescent="0.25">
      <c r="A25" s="39" t="s">
        <v>9</v>
      </c>
      <c r="B25" s="2">
        <v>45.94</v>
      </c>
      <c r="C25" s="7">
        <v>22.74</v>
      </c>
      <c r="D25" s="7">
        <v>23.46</v>
      </c>
      <c r="E25" s="11">
        <v>23.04</v>
      </c>
      <c r="F25" s="40">
        <v>46.34</v>
      </c>
      <c r="G25" s="78">
        <v>0</v>
      </c>
      <c r="H25" s="10">
        <v>43.18</v>
      </c>
      <c r="I25" s="2">
        <v>46.26</v>
      </c>
      <c r="J25" s="40">
        <v>46.38</v>
      </c>
      <c r="K25" s="40"/>
      <c r="L25" s="41"/>
      <c r="M25" s="44"/>
      <c r="N25" s="42">
        <f t="shared" si="1"/>
        <v>297.33999999999997</v>
      </c>
      <c r="O25" s="43">
        <f t="shared" si="0"/>
        <v>6.6571550591658173E-4</v>
      </c>
    </row>
    <row r="26" spans="1:16" x14ac:dyDescent="0.25">
      <c r="A26" s="39" t="s">
        <v>10</v>
      </c>
      <c r="B26" s="1">
        <v>1146.71</v>
      </c>
      <c r="C26" s="10">
        <v>1107.07</v>
      </c>
      <c r="D26" s="10">
        <v>1608.37</v>
      </c>
      <c r="E26" s="115">
        <v>2061.4299999999998</v>
      </c>
      <c r="F26" s="40">
        <v>1806.44</v>
      </c>
      <c r="G26" s="78">
        <v>1481.62</v>
      </c>
      <c r="H26" s="10">
        <v>2321.06</v>
      </c>
      <c r="I26" s="10">
        <v>1679.12</v>
      </c>
      <c r="J26" s="40">
        <v>855.06</v>
      </c>
      <c r="K26" s="40"/>
      <c r="L26" s="41"/>
      <c r="M26" s="44"/>
      <c r="N26" s="42">
        <f t="shared" si="1"/>
        <v>14066.88</v>
      </c>
      <c r="O26" s="43">
        <f t="shared" si="0"/>
        <v>3.1494383990945875E-2</v>
      </c>
    </row>
    <row r="27" spans="1:16" x14ac:dyDescent="0.25">
      <c r="A27" s="39" t="s">
        <v>11</v>
      </c>
      <c r="B27" s="7">
        <v>109.26</v>
      </c>
      <c r="C27" s="5">
        <v>218.6</v>
      </c>
      <c r="D27" s="6">
        <v>193.28</v>
      </c>
      <c r="E27" s="3">
        <v>249.94</v>
      </c>
      <c r="F27" s="40">
        <v>253.58</v>
      </c>
      <c r="G27" s="78">
        <v>219.28</v>
      </c>
      <c r="H27" s="10">
        <v>280.42</v>
      </c>
      <c r="I27" s="10">
        <v>226.74</v>
      </c>
      <c r="J27" s="40">
        <v>168.6</v>
      </c>
      <c r="K27" s="40"/>
      <c r="L27" s="41"/>
      <c r="M27" s="44"/>
      <c r="N27" s="42">
        <f t="shared" si="1"/>
        <v>1919.6999999999998</v>
      </c>
      <c r="O27" s="43">
        <f t="shared" si="0"/>
        <v>4.2980226565818994E-3</v>
      </c>
      <c r="P27" s="46" t="s">
        <v>45</v>
      </c>
    </row>
    <row r="28" spans="1:16" x14ac:dyDescent="0.25">
      <c r="A28" s="95" t="s">
        <v>12</v>
      </c>
      <c r="B28" s="8">
        <v>238.71</v>
      </c>
      <c r="C28" s="7">
        <v>329.24</v>
      </c>
      <c r="D28" s="7">
        <v>327.78</v>
      </c>
      <c r="E28" s="3">
        <v>439</v>
      </c>
      <c r="F28" s="40">
        <v>357.76</v>
      </c>
      <c r="G28" s="2">
        <v>382.2</v>
      </c>
      <c r="H28" s="10">
        <v>607.74</v>
      </c>
      <c r="I28" s="2">
        <v>293.8</v>
      </c>
      <c r="J28" s="2">
        <v>176.92</v>
      </c>
      <c r="K28" s="40"/>
      <c r="L28" s="41"/>
      <c r="M28" s="44"/>
      <c r="N28" s="42">
        <f t="shared" si="1"/>
        <v>3153.1500000000005</v>
      </c>
      <c r="O28" s="43">
        <f t="shared" si="0"/>
        <v>7.0595979265516591E-3</v>
      </c>
    </row>
    <row r="29" spans="1:16" x14ac:dyDescent="0.25">
      <c r="A29" s="39" t="s">
        <v>20</v>
      </c>
      <c r="B29" s="3">
        <v>150.32</v>
      </c>
      <c r="C29" s="7">
        <v>151.56</v>
      </c>
      <c r="D29" s="7">
        <v>158.32</v>
      </c>
      <c r="E29" s="11">
        <v>110.96</v>
      </c>
      <c r="F29" s="40">
        <v>69.08</v>
      </c>
      <c r="G29" s="78">
        <v>152.36000000000001</v>
      </c>
      <c r="H29" s="10">
        <v>87</v>
      </c>
      <c r="I29" s="10">
        <v>89.1</v>
      </c>
      <c r="J29" s="40">
        <v>87.52</v>
      </c>
      <c r="K29" s="40"/>
      <c r="L29" s="41"/>
      <c r="M29" s="44"/>
      <c r="N29" s="42">
        <f t="shared" si="1"/>
        <v>1056.22</v>
      </c>
      <c r="O29" s="43">
        <f t="shared" si="0"/>
        <v>2.3647744388888546E-3</v>
      </c>
    </row>
    <row r="30" spans="1:16" x14ac:dyDescent="0.25">
      <c r="A30" s="39" t="s">
        <v>13</v>
      </c>
      <c r="B30" s="1">
        <v>1126.8599999999999</v>
      </c>
      <c r="C30" s="10">
        <v>1679.14</v>
      </c>
      <c r="D30" s="10">
        <v>2150.54</v>
      </c>
      <c r="E30" s="114">
        <v>1906.68</v>
      </c>
      <c r="F30" s="40">
        <v>2256.1999999999998</v>
      </c>
      <c r="G30" s="78">
        <v>2723.46</v>
      </c>
      <c r="H30" s="10">
        <v>2532.87</v>
      </c>
      <c r="I30" s="10">
        <v>3373.48</v>
      </c>
      <c r="J30" s="40">
        <v>2032.4</v>
      </c>
      <c r="K30" s="40"/>
      <c r="L30" s="41"/>
      <c r="M30" s="44"/>
      <c r="N30" s="42">
        <f t="shared" si="1"/>
        <v>19781.63</v>
      </c>
      <c r="O30" s="43">
        <f t="shared" si="0"/>
        <v>4.4289156599531289E-2</v>
      </c>
    </row>
    <row r="31" spans="1:16" x14ac:dyDescent="0.25">
      <c r="A31" s="39" t="s">
        <v>65</v>
      </c>
      <c r="B31" s="7">
        <v>219.22</v>
      </c>
      <c r="C31" s="9">
        <v>218.79</v>
      </c>
      <c r="D31" s="7">
        <v>314.67</v>
      </c>
      <c r="E31" s="3">
        <v>375.19</v>
      </c>
      <c r="F31" s="40">
        <v>546.91999999999996</v>
      </c>
      <c r="G31" s="78">
        <v>592.17999999999995</v>
      </c>
      <c r="H31" s="10">
        <v>516.80999999999995</v>
      </c>
      <c r="I31" s="10">
        <v>473.23</v>
      </c>
      <c r="J31" s="40">
        <v>486.76</v>
      </c>
      <c r="K31" s="40"/>
      <c r="L31" s="41"/>
      <c r="M31" s="44"/>
      <c r="N31" s="42">
        <f t="shared" si="1"/>
        <v>3743.7699999999995</v>
      </c>
      <c r="O31" s="43">
        <f t="shared" si="0"/>
        <v>8.3819389910046449E-3</v>
      </c>
    </row>
    <row r="32" spans="1:16" x14ac:dyDescent="0.25">
      <c r="A32" s="39" t="s">
        <v>14</v>
      </c>
      <c r="B32" s="7">
        <v>35.79</v>
      </c>
      <c r="C32" s="11">
        <v>37.75</v>
      </c>
      <c r="D32" s="7">
        <v>75.459999999999994</v>
      </c>
      <c r="E32" s="3">
        <v>75.400000000000006</v>
      </c>
      <c r="F32" s="40">
        <v>37.79</v>
      </c>
      <c r="G32" s="78">
        <v>76.31</v>
      </c>
      <c r="H32" s="10">
        <v>74.989999999999995</v>
      </c>
      <c r="I32" s="2">
        <v>57.13</v>
      </c>
      <c r="J32" s="40">
        <v>37.659999999999997</v>
      </c>
      <c r="K32" s="40"/>
      <c r="L32" s="41"/>
      <c r="M32" s="44"/>
      <c r="N32" s="42">
        <f t="shared" si="1"/>
        <v>508.28</v>
      </c>
      <c r="O32" s="43">
        <f t="shared" si="0"/>
        <v>1.1379897670924875E-3</v>
      </c>
    </row>
    <row r="33" spans="1:25" x14ac:dyDescent="0.25">
      <c r="A33" s="39" t="s">
        <v>68</v>
      </c>
      <c r="B33" s="14">
        <v>0</v>
      </c>
      <c r="C33" s="13">
        <v>21.4</v>
      </c>
      <c r="D33" s="9">
        <v>22.68</v>
      </c>
      <c r="E33" s="2">
        <v>45.34</v>
      </c>
      <c r="F33" s="40">
        <v>45.56</v>
      </c>
      <c r="G33" s="78">
        <v>0</v>
      </c>
      <c r="H33" s="10">
        <v>46.18</v>
      </c>
      <c r="I33" s="40">
        <v>0</v>
      </c>
      <c r="J33" s="40">
        <v>0</v>
      </c>
      <c r="K33" s="40"/>
      <c r="L33" s="40"/>
      <c r="M33" s="40"/>
      <c r="N33" s="42">
        <f t="shared" si="1"/>
        <v>181.16000000000003</v>
      </c>
      <c r="O33" s="43">
        <f t="shared" si="0"/>
        <v>4.0559972103264942E-4</v>
      </c>
    </row>
    <row r="34" spans="1:25" x14ac:dyDescent="0.25">
      <c r="A34" s="39" t="s">
        <v>47</v>
      </c>
      <c r="B34" s="14">
        <v>575.76</v>
      </c>
      <c r="C34" s="14">
        <v>0</v>
      </c>
      <c r="D34" s="40">
        <v>849.15</v>
      </c>
      <c r="E34" s="78">
        <v>819.19</v>
      </c>
      <c r="F34" s="40">
        <v>0</v>
      </c>
      <c r="G34" s="40">
        <v>0</v>
      </c>
      <c r="H34" s="40">
        <v>0</v>
      </c>
      <c r="I34" s="40">
        <v>1036.77</v>
      </c>
      <c r="J34" s="40">
        <v>0</v>
      </c>
      <c r="K34" s="40"/>
      <c r="L34" s="41"/>
      <c r="M34" s="44"/>
      <c r="N34" s="42">
        <f t="shared" si="1"/>
        <v>3280.87</v>
      </c>
      <c r="O34" s="43">
        <f t="shared" si="0"/>
        <v>7.3455506554669257E-3</v>
      </c>
    </row>
    <row r="35" spans="1:25" x14ac:dyDescent="0.25">
      <c r="A35" s="39" t="s">
        <v>17</v>
      </c>
      <c r="B35" s="2">
        <v>94.46</v>
      </c>
      <c r="C35" s="7">
        <v>119.52</v>
      </c>
      <c r="D35" s="2">
        <v>137.04</v>
      </c>
      <c r="E35" s="7">
        <v>187.94</v>
      </c>
      <c r="F35" s="40">
        <v>92.88</v>
      </c>
      <c r="G35" s="40">
        <v>258.88</v>
      </c>
      <c r="H35" s="10">
        <v>234.56</v>
      </c>
      <c r="I35" s="10">
        <v>71.88</v>
      </c>
      <c r="J35" s="40">
        <v>142.1</v>
      </c>
      <c r="K35" s="40"/>
      <c r="L35" s="41"/>
      <c r="M35" s="44"/>
      <c r="N35" s="42">
        <f t="shared" si="1"/>
        <v>1339.2599999999998</v>
      </c>
      <c r="O35" s="43">
        <f t="shared" si="0"/>
        <v>2.9984736276782178E-3</v>
      </c>
    </row>
    <row r="36" spans="1:25" x14ac:dyDescent="0.25">
      <c r="A36" s="39" t="s">
        <v>18</v>
      </c>
      <c r="B36" s="14">
        <v>390.98</v>
      </c>
      <c r="C36" s="14">
        <v>479.91</v>
      </c>
      <c r="D36" s="40">
        <v>664.91</v>
      </c>
      <c r="E36" s="40">
        <v>603.12</v>
      </c>
      <c r="F36" s="40">
        <v>986.24</v>
      </c>
      <c r="G36" s="40">
        <v>1118.58</v>
      </c>
      <c r="H36" s="40">
        <v>984.01</v>
      </c>
      <c r="I36" s="40">
        <v>1119.3399999999999</v>
      </c>
      <c r="J36" s="40">
        <v>902.1</v>
      </c>
      <c r="K36" s="47"/>
      <c r="L36" s="48"/>
      <c r="M36" s="49"/>
      <c r="N36" s="42">
        <f t="shared" si="1"/>
        <v>7249.1900000000005</v>
      </c>
      <c r="O36" s="43">
        <f t="shared" si="0"/>
        <v>1.6230235381500726E-2</v>
      </c>
    </row>
    <row r="37" spans="1:25" ht="10.75" thickBot="1" x14ac:dyDescent="0.3">
      <c r="A37" s="50" t="s">
        <v>19</v>
      </c>
      <c r="B37" s="14">
        <v>7979.3</v>
      </c>
      <c r="C37" s="14">
        <v>10226.82</v>
      </c>
      <c r="D37" s="51">
        <v>17488.39</v>
      </c>
      <c r="E37" s="51">
        <v>18382.689999999999</v>
      </c>
      <c r="F37" s="51">
        <v>80200.72</v>
      </c>
      <c r="G37" s="51">
        <v>35224.22</v>
      </c>
      <c r="H37" s="51">
        <v>22988.82</v>
      </c>
      <c r="I37" s="51">
        <v>16317.06</v>
      </c>
      <c r="J37" s="51">
        <v>13684.71</v>
      </c>
      <c r="K37" s="52"/>
      <c r="L37" s="32"/>
      <c r="M37" s="53"/>
      <c r="N37" s="54">
        <f t="shared" si="1"/>
        <v>222492.72999999998</v>
      </c>
      <c r="O37" s="55">
        <f t="shared" si="0"/>
        <v>0.49813970644619437</v>
      </c>
    </row>
    <row r="38" spans="1:25" ht="10.75" thickBot="1" x14ac:dyDescent="0.3">
      <c r="A38" s="56" t="s">
        <v>30</v>
      </c>
      <c r="B38" s="57">
        <f t="shared" ref="B38:M38" si="2">SUM(B6:B37)</f>
        <v>21130.41</v>
      </c>
      <c r="C38" s="57">
        <f t="shared" si="2"/>
        <v>27366.299999999996</v>
      </c>
      <c r="D38" s="57">
        <f t="shared" si="2"/>
        <v>40496.28</v>
      </c>
      <c r="E38" s="57">
        <f t="shared" si="2"/>
        <v>43627.16</v>
      </c>
      <c r="F38" s="57">
        <f t="shared" si="2"/>
        <v>107468.42000000001</v>
      </c>
      <c r="G38" s="57">
        <f t="shared" si="2"/>
        <v>67489.33</v>
      </c>
      <c r="H38" s="57">
        <f t="shared" si="2"/>
        <v>56662.020000000004</v>
      </c>
      <c r="I38" s="57">
        <f t="shared" si="2"/>
        <v>46284.86</v>
      </c>
      <c r="J38" s="57">
        <f t="shared" si="2"/>
        <v>36122.469999999994</v>
      </c>
      <c r="K38" s="57">
        <f t="shared" si="2"/>
        <v>0</v>
      </c>
      <c r="L38" s="57">
        <f t="shared" si="2"/>
        <v>0</v>
      </c>
      <c r="M38" s="57">
        <f t="shared" si="2"/>
        <v>0</v>
      </c>
      <c r="N38" s="58">
        <f>SUM(N6:N37)</f>
        <v>446647.25</v>
      </c>
      <c r="O38" s="59">
        <f t="shared" si="0"/>
        <v>1</v>
      </c>
    </row>
    <row r="39" spans="1:25" x14ac:dyDescent="0.25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</row>
    <row r="40" spans="1:25" x14ac:dyDescent="0.25">
      <c r="A40" s="119" t="s">
        <v>52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</row>
    <row r="41" spans="1:25" x14ac:dyDescent="0.25">
      <c r="A41" s="61" t="s">
        <v>51</v>
      </c>
      <c r="N41" s="62"/>
    </row>
  </sheetData>
  <mergeCells count="1">
    <mergeCell ref="A40:Y40"/>
  </mergeCells>
  <pageMargins left="0.25" right="0.25" top="0.75" bottom="0.75" header="0.3" footer="0.3"/>
  <pageSetup paperSize="9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Ventas (B+P)</vt:lpstr>
      <vt:lpstr>Compras (But+Mez Cupo y Extra) </vt:lpstr>
      <vt:lpstr>Compras (Propano)</vt:lpstr>
      <vt:lpstr>'Compras (But+Mez Cupo y Extra)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Usuario</cp:lastModifiedBy>
  <cp:lastPrinted>2022-07-14T16:23:32Z</cp:lastPrinted>
  <dcterms:created xsi:type="dcterms:W3CDTF">2021-10-26T18:34:07Z</dcterms:created>
  <dcterms:modified xsi:type="dcterms:W3CDTF">2022-12-12T14:12:47Z</dcterms:modified>
</cp:coreProperties>
</file>